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AKI105\Desktop\"/>
    </mc:Choice>
  </mc:AlternateContent>
  <xr:revisionPtr revIDLastSave="0" documentId="13_ncr:1_{DA464019-BC65-4EB1-816A-0A29E6D80A9C}" xr6:coauthVersionLast="47" xr6:coauthVersionMax="47" xr10:uidLastSave="{00000000-0000-0000-0000-000000000000}"/>
  <bookViews>
    <workbookView xWindow="-120" yWindow="-120" windowWidth="29040" windowHeight="15990" tabRatio="800" xr2:uid="{00000000-000D-0000-FFFF-FFFF00000000}"/>
  </bookViews>
  <sheets>
    <sheet name="表紙" sheetId="58" r:id="rId1"/>
    <sheet name="新聞折込広告基準" sheetId="59" r:id="rId2"/>
    <sheet name="お願い " sheetId="60" r:id="rId3"/>
    <sheet name="朝チラッ部数" sheetId="61" r:id="rId4"/>
    <sheet name="災害免責" sheetId="63" r:id="rId5"/>
    <sheet name="部数合計表" sheetId="62" r:id="rId6"/>
    <sheet name="部数表　１" sheetId="47" r:id="rId7"/>
    <sheet name="部数表　２" sheetId="1" r:id="rId8"/>
    <sheet name="部数表　３" sheetId="2" r:id="rId9"/>
    <sheet name="部数表　４" sheetId="24" r:id="rId10"/>
    <sheet name="部数表　５" sheetId="10" r:id="rId11"/>
    <sheet name="部数表　６" sheetId="38" r:id="rId12"/>
    <sheet name="部数表　７" sheetId="39" r:id="rId13"/>
    <sheet name="部数表　８" sheetId="40" r:id="rId14"/>
    <sheet name="部数表　９" sheetId="48" r:id="rId15"/>
    <sheet name="部数表　１０" sheetId="49" r:id="rId16"/>
    <sheet name="センター" sheetId="56" state="hidden" r:id="rId17"/>
    <sheet name="センター (むつ)" sheetId="57" state="hidden" r:id="rId18"/>
  </sheets>
  <externalReferences>
    <externalReference r:id="rId19"/>
    <externalReference r:id="rId20"/>
  </externalReferences>
  <definedNames>
    <definedName name="ghkjg">[1]WORK!$G$2:$G$22</definedName>
    <definedName name="_xlnm.Print_Area" localSheetId="2">'お願い '!$A$1:$S$46</definedName>
    <definedName name="_xlnm.Print_Area" localSheetId="4">災害免責!$A$1:$S$41</definedName>
    <definedName name="_xlnm.Print_Area" localSheetId="0">表紙!$A$1:$P$40</definedName>
    <definedName name="_xlnm.Print_Area" localSheetId="6">'部数表　１'!$A$1:$S$45</definedName>
    <definedName name="_xlnm.Print_Area" localSheetId="15">'部数表　１０'!$A$1:$S$29</definedName>
    <definedName name="_xlnm.Print_Area" localSheetId="7">'部数表　２'!$A$1:$S$43</definedName>
    <definedName name="_xlnm.Print_Area" localSheetId="8">'部数表　３'!$A$1:$S$41</definedName>
    <definedName name="_xlnm.Print_Area" localSheetId="9">'部数表　４'!$A$1:$S$41</definedName>
    <definedName name="_xlnm.Print_Area" localSheetId="10">'部数表　５'!$A$1:$S$37</definedName>
    <definedName name="_xlnm.Print_Area" localSheetId="11">'部数表　６'!$A$1:$S$39</definedName>
    <definedName name="_xlnm.Print_Area" localSheetId="12">'部数表　７'!$A$1:$S$41</definedName>
    <definedName name="_xlnm.Print_Area" localSheetId="13">'部数表　８'!$A$1:$S$42</definedName>
    <definedName name="ttt">[1]WORK!$C$14:$C$17</definedName>
    <definedName name="サイズ">[2]WORK!$C$2:$C$11</definedName>
    <definedName name="業種">[2]WORK!$G$2:$G$22</definedName>
    <definedName name="支払区分">[2]WORK!$A$14:$A$16</definedName>
    <definedName name="種別">[2]WORK!$E$2:$E$11</definedName>
    <definedName name="請求書">[2]WORK!$A$8:$A$11</definedName>
    <definedName name="朝夕区分">[2]WORK!$A$2:$A$4</definedName>
    <definedName name="配達区分">[2]WORK!$A$19:$A$21</definedName>
    <definedName name="変形">[2]WORK!$C$14:$C$17</definedName>
  </definedNames>
  <calcPr calcId="191029"/>
</workbook>
</file>

<file path=xl/calcChain.xml><?xml version="1.0" encoding="utf-8"?>
<calcChain xmlns="http://schemas.openxmlformats.org/spreadsheetml/2006/main">
  <c r="M14" i="48" l="1"/>
  <c r="L14" i="48"/>
  <c r="J21" i="40"/>
  <c r="I21" i="40"/>
  <c r="I27" i="61"/>
  <c r="H27" i="61"/>
  <c r="M34" i="38"/>
  <c r="I19" i="38"/>
  <c r="J16" i="62" s="1"/>
  <c r="J19" i="38"/>
  <c r="G19" i="38"/>
  <c r="G34" i="38"/>
  <c r="J11" i="38"/>
  <c r="G11" i="38"/>
  <c r="L34" i="38"/>
  <c r="F16" i="62" s="1"/>
  <c r="F19" i="38"/>
  <c r="F34" i="38" s="1"/>
  <c r="R37" i="38" s="1"/>
  <c r="I11" i="38"/>
  <c r="E16" i="62"/>
  <c r="F11" i="38"/>
  <c r="D16" i="62"/>
  <c r="J28" i="1"/>
  <c r="J26" i="1"/>
  <c r="I26" i="1"/>
  <c r="J5" i="62" s="1"/>
  <c r="P38" i="40"/>
  <c r="O38" i="40"/>
  <c r="M38" i="40"/>
  <c r="L38" i="40"/>
  <c r="R40" i="40" s="1"/>
  <c r="G38" i="40"/>
  <c r="O40" i="40" s="1"/>
  <c r="F38" i="40"/>
  <c r="L20" i="62" s="1"/>
  <c r="D38" i="40"/>
  <c r="C38" i="40"/>
  <c r="C20" i="62" s="1"/>
  <c r="M20" i="62" s="1"/>
  <c r="P21" i="40"/>
  <c r="O21" i="40"/>
  <c r="M16" i="40"/>
  <c r="M21" i="40" s="1"/>
  <c r="O26" i="40" s="1"/>
  <c r="L16" i="40"/>
  <c r="L21" i="40"/>
  <c r="F19" i="62" s="1"/>
  <c r="M19" i="62" s="1"/>
  <c r="G21" i="40"/>
  <c r="F21" i="40"/>
  <c r="D21" i="40"/>
  <c r="C21" i="40"/>
  <c r="P35" i="39"/>
  <c r="O35" i="39"/>
  <c r="H18" i="62"/>
  <c r="M35" i="39"/>
  <c r="L35" i="39"/>
  <c r="F18" i="62"/>
  <c r="J35" i="39"/>
  <c r="O39" i="39" s="1"/>
  <c r="I35" i="39"/>
  <c r="G18" i="62" s="1"/>
  <c r="G22" i="62" s="1"/>
  <c r="D35" i="39"/>
  <c r="P20" i="39"/>
  <c r="O20" i="39"/>
  <c r="H17" i="62" s="1"/>
  <c r="M20" i="39"/>
  <c r="O22" i="39" s="1"/>
  <c r="S4" i="39" s="1"/>
  <c r="L20" i="39"/>
  <c r="F17" i="62" s="1"/>
  <c r="D20" i="39"/>
  <c r="G20" i="39"/>
  <c r="F20" i="39"/>
  <c r="D17" i="62" s="1"/>
  <c r="C20" i="39"/>
  <c r="S24" i="38"/>
  <c r="R24" i="38"/>
  <c r="S18" i="38"/>
  <c r="S34" i="38" s="1"/>
  <c r="O37" i="38" s="1"/>
  <c r="S4" i="38" s="1"/>
  <c r="R18" i="38"/>
  <c r="D34" i="38"/>
  <c r="C34" i="38"/>
  <c r="S33" i="10"/>
  <c r="O35" i="10"/>
  <c r="R33" i="10"/>
  <c r="I15" i="62"/>
  <c r="M33" i="10"/>
  <c r="L33" i="10"/>
  <c r="F15" i="62"/>
  <c r="D33" i="10"/>
  <c r="C33" i="10"/>
  <c r="C15" i="62" s="1"/>
  <c r="M15" i="62" s="1"/>
  <c r="S23" i="10"/>
  <c r="R23" i="10"/>
  <c r="R25" i="10"/>
  <c r="I14" i="62"/>
  <c r="M14" i="62" s="1"/>
  <c r="M23" i="10"/>
  <c r="O25" i="10" s="1"/>
  <c r="L23" i="10"/>
  <c r="S14" i="10"/>
  <c r="R14" i="10"/>
  <c r="M14" i="10"/>
  <c r="L14" i="10"/>
  <c r="R16" i="10"/>
  <c r="S37" i="24"/>
  <c r="R37" i="24"/>
  <c r="I12" i="62" s="1"/>
  <c r="M37" i="24"/>
  <c r="L37" i="24"/>
  <c r="F12" i="62"/>
  <c r="D37" i="24"/>
  <c r="C37" i="24"/>
  <c r="C12" i="62" s="1"/>
  <c r="M12" i="62" s="1"/>
  <c r="M26" i="24"/>
  <c r="O28" i="24" s="1"/>
  <c r="L26" i="24"/>
  <c r="R28" i="24" s="1"/>
  <c r="F11" i="62"/>
  <c r="M11" i="62"/>
  <c r="S15" i="24"/>
  <c r="R15" i="24"/>
  <c r="I10" i="62" s="1"/>
  <c r="M10" i="62" s="1"/>
  <c r="M15" i="24"/>
  <c r="L15" i="24"/>
  <c r="D15" i="24"/>
  <c r="C15" i="24"/>
  <c r="R17" i="24" s="1"/>
  <c r="M37" i="2"/>
  <c r="O39" i="2" s="1"/>
  <c r="L37" i="2"/>
  <c r="F9" i="62" s="1"/>
  <c r="M9" i="62" s="1"/>
  <c r="S28" i="2"/>
  <c r="R28" i="2"/>
  <c r="S22" i="2"/>
  <c r="R22" i="2"/>
  <c r="H8" i="62" s="1"/>
  <c r="P28" i="2"/>
  <c r="O28" i="2"/>
  <c r="G8" i="62"/>
  <c r="M28" i="2"/>
  <c r="L28" i="2"/>
  <c r="F8" i="62"/>
  <c r="J28" i="2"/>
  <c r="I28" i="2"/>
  <c r="L8" i="62" s="1"/>
  <c r="G28" i="2"/>
  <c r="F28" i="2"/>
  <c r="D28" i="2"/>
  <c r="C28" i="2"/>
  <c r="C8" i="62"/>
  <c r="S15" i="2"/>
  <c r="R15" i="2"/>
  <c r="I7" i="62" s="1"/>
  <c r="M15" i="2"/>
  <c r="L15" i="2"/>
  <c r="F7" i="62" s="1"/>
  <c r="J15" i="2"/>
  <c r="I15" i="2"/>
  <c r="G15" i="2"/>
  <c r="O17" i="2" s="1"/>
  <c r="S4" i="2" s="1"/>
  <c r="F15" i="2"/>
  <c r="D7" i="62" s="1"/>
  <c r="D15" i="2"/>
  <c r="C15" i="2"/>
  <c r="C7" i="62" s="1"/>
  <c r="S38" i="1"/>
  <c r="R38" i="1"/>
  <c r="I6" i="62"/>
  <c r="P38" i="1"/>
  <c r="O41" i="1" s="1"/>
  <c r="O38" i="1"/>
  <c r="F6" i="62" s="1"/>
  <c r="J38" i="1"/>
  <c r="I38" i="1"/>
  <c r="L6" i="62"/>
  <c r="G38" i="1"/>
  <c r="F38" i="1"/>
  <c r="D38" i="1"/>
  <c r="C38" i="1"/>
  <c r="C6" i="62" s="1"/>
  <c r="S9" i="1"/>
  <c r="S28" i="1" s="1"/>
  <c r="R9" i="1"/>
  <c r="R28" i="1" s="1"/>
  <c r="I5" i="62" s="1"/>
  <c r="M19" i="1"/>
  <c r="L19" i="1"/>
  <c r="L28" i="1" s="1"/>
  <c r="F5" i="62" s="1"/>
  <c r="M14" i="1"/>
  <c r="M28" i="1" s="1"/>
  <c r="L14" i="1"/>
  <c r="J14" i="1"/>
  <c r="I14" i="1"/>
  <c r="E5" i="62" s="1"/>
  <c r="G25" i="1"/>
  <c r="F25" i="1"/>
  <c r="L5" i="62" s="1"/>
  <c r="G14" i="1"/>
  <c r="G28" i="1" s="1"/>
  <c r="F14" i="1"/>
  <c r="D5" i="62"/>
  <c r="D28" i="1"/>
  <c r="O31" i="1" s="1"/>
  <c r="S4" i="1" s="1"/>
  <c r="C28" i="1"/>
  <c r="C5" i="62" s="1"/>
  <c r="M5" i="62" s="1"/>
  <c r="S29" i="47"/>
  <c r="R29" i="47"/>
  <c r="S10" i="47"/>
  <c r="R10" i="47"/>
  <c r="P17" i="47"/>
  <c r="AY47" i="56" s="1"/>
  <c r="O17" i="47"/>
  <c r="P11" i="47"/>
  <c r="AY41" i="56"/>
  <c r="O11" i="47"/>
  <c r="M28" i="47"/>
  <c r="V61" i="56"/>
  <c r="L28" i="47"/>
  <c r="M23" i="47"/>
  <c r="V56" i="56" s="1"/>
  <c r="L23" i="47"/>
  <c r="M14" i="47"/>
  <c r="L14" i="47"/>
  <c r="J37" i="47"/>
  <c r="I37" i="47"/>
  <c r="J4" i="62"/>
  <c r="J21" i="47"/>
  <c r="I21" i="47"/>
  <c r="E4" i="62" s="1"/>
  <c r="E22" i="62" s="1"/>
  <c r="G37" i="47"/>
  <c r="G21" i="47"/>
  <c r="F37" i="47"/>
  <c r="F21" i="47"/>
  <c r="F39" i="47" s="1"/>
  <c r="D12" i="47"/>
  <c r="D39" i="47" s="1"/>
  <c r="O43" i="47" s="1"/>
  <c r="S4" i="47" s="1"/>
  <c r="C12" i="47"/>
  <c r="C4" i="62" s="1"/>
  <c r="D27" i="61"/>
  <c r="C27" i="61"/>
  <c r="L19" i="62"/>
  <c r="L18" i="62"/>
  <c r="L17" i="62"/>
  <c r="L7" i="62"/>
  <c r="K4" i="62"/>
  <c r="J8" i="62"/>
  <c r="J7" i="62"/>
  <c r="I13" i="62"/>
  <c r="E33" i="62"/>
  <c r="E36" i="62" s="1"/>
  <c r="C33" i="62"/>
  <c r="L37" i="48"/>
  <c r="G32" i="62"/>
  <c r="D30" i="62"/>
  <c r="C30" i="62"/>
  <c r="C18" i="62"/>
  <c r="M18" i="62" s="1"/>
  <c r="C17" i="62"/>
  <c r="C10" i="62"/>
  <c r="D8" i="62"/>
  <c r="E7" i="62"/>
  <c r="O22" i="62"/>
  <c r="N22" i="62"/>
  <c r="V83" i="56"/>
  <c r="V80" i="56"/>
  <c r="F14" i="62"/>
  <c r="S35" i="39"/>
  <c r="R35" i="39"/>
  <c r="C35" i="39"/>
  <c r="R39" i="39" s="1"/>
  <c r="G35" i="39"/>
  <c r="F35" i="39"/>
  <c r="I20" i="39"/>
  <c r="S37" i="48"/>
  <c r="R37" i="48"/>
  <c r="H32" i="62"/>
  <c r="P37" i="48"/>
  <c r="O37" i="48"/>
  <c r="R39" i="48" s="1"/>
  <c r="M37" i="48"/>
  <c r="G37" i="48"/>
  <c r="O39" i="48" s="1"/>
  <c r="F37" i="48"/>
  <c r="D32" i="62" s="1"/>
  <c r="S24" i="48"/>
  <c r="D24" i="48"/>
  <c r="P24" i="48"/>
  <c r="O26" i="48" s="1"/>
  <c r="R24" i="48"/>
  <c r="H31" i="62" s="1"/>
  <c r="H36" i="62" s="1"/>
  <c r="O24" i="48"/>
  <c r="C24" i="48"/>
  <c r="C31" i="62"/>
  <c r="P14" i="48"/>
  <c r="O14" i="48"/>
  <c r="R16" i="48" s="1"/>
  <c r="C14" i="48"/>
  <c r="D14" i="48"/>
  <c r="O16" i="48" s="1"/>
  <c r="S4" i="48" s="1"/>
  <c r="P23" i="49"/>
  <c r="O25" i="49"/>
  <c r="S4" i="49" s="1"/>
  <c r="O23" i="49"/>
  <c r="F34" i="62" s="1"/>
  <c r="I34" i="62" s="1"/>
  <c r="P12" i="49"/>
  <c r="D12" i="49"/>
  <c r="O14" i="49"/>
  <c r="J12" i="49"/>
  <c r="O12" i="49"/>
  <c r="R14" i="49" s="1"/>
  <c r="I12" i="49"/>
  <c r="C12" i="49"/>
  <c r="V52" i="56"/>
  <c r="T9" i="2"/>
  <c r="U9" i="2"/>
  <c r="V9" i="2"/>
  <c r="E7" i="56"/>
  <c r="F18" i="56"/>
  <c r="E24" i="56"/>
  <c r="P37" i="56"/>
  <c r="P44" i="56"/>
  <c r="P52" i="56"/>
  <c r="AS37" i="56"/>
  <c r="AR71" i="56" s="1"/>
  <c r="AS56" i="56"/>
  <c r="V37" i="56"/>
  <c r="AY70" i="56" s="1"/>
  <c r="H26" i="56" s="1"/>
  <c r="V39" i="56"/>
  <c r="AY39" i="56"/>
  <c r="V40" i="56"/>
  <c r="AY40" i="56"/>
  <c r="V41" i="56"/>
  <c r="V42" i="56"/>
  <c r="AY42" i="56"/>
  <c r="AY43" i="56"/>
  <c r="AY44" i="56"/>
  <c r="V46" i="56"/>
  <c r="AY46" i="56"/>
  <c r="V47" i="56"/>
  <c r="V48" i="56"/>
  <c r="V49" i="56"/>
  <c r="AY50" i="56"/>
  <c r="AY56" i="56"/>
  <c r="AY51" i="56"/>
  <c r="AY52" i="56"/>
  <c r="AY53" i="56"/>
  <c r="V54" i="56"/>
  <c r="V55" i="56"/>
  <c r="V57" i="56"/>
  <c r="V58" i="56"/>
  <c r="V59" i="56"/>
  <c r="V60" i="56"/>
  <c r="AS64" i="56"/>
  <c r="AY64" i="56"/>
  <c r="AS69" i="56"/>
  <c r="AR73" i="56"/>
  <c r="AY69" i="56"/>
  <c r="P77" i="56"/>
  <c r="V81" i="56"/>
  <c r="V82" i="56"/>
  <c r="E7" i="57"/>
  <c r="F18" i="57"/>
  <c r="E24" i="57"/>
  <c r="P37" i="57"/>
  <c r="AR71" i="57" s="1"/>
  <c r="V37" i="57"/>
  <c r="AS37" i="57"/>
  <c r="P44" i="57"/>
  <c r="P52" i="57"/>
  <c r="V52" i="57"/>
  <c r="AS56" i="57"/>
  <c r="AY59" i="57"/>
  <c r="AY60" i="57"/>
  <c r="AY61" i="57"/>
  <c r="AY63" i="57"/>
  <c r="AY64" i="57"/>
  <c r="AY72" i="57" s="1"/>
  <c r="H26" i="57" s="1"/>
  <c r="AS64" i="57"/>
  <c r="AY65" i="57"/>
  <c r="AY66" i="57"/>
  <c r="AY67" i="57"/>
  <c r="AY69" i="57" s="1"/>
  <c r="AS69" i="57"/>
  <c r="AR73" i="57"/>
  <c r="V44" i="56"/>
  <c r="V44" i="57"/>
  <c r="AY37" i="56"/>
  <c r="V79" i="56"/>
  <c r="AY45" i="56"/>
  <c r="R39" i="2"/>
  <c r="K22" i="62"/>
  <c r="I4" i="62"/>
  <c r="I22" i="62" s="1"/>
  <c r="D6" i="62"/>
  <c r="S39" i="47"/>
  <c r="O16" i="10"/>
  <c r="S4" i="10" s="1"/>
  <c r="O39" i="24"/>
  <c r="O17" i="24"/>
  <c r="S4" i="24" s="1"/>
  <c r="O30" i="2"/>
  <c r="P39" i="47"/>
  <c r="J39" i="47"/>
  <c r="G39" i="47"/>
  <c r="H19" i="62"/>
  <c r="R39" i="24"/>
  <c r="F20" i="62"/>
  <c r="I39" i="47"/>
  <c r="G36" i="62"/>
  <c r="C19" i="62"/>
  <c r="R34" i="38"/>
  <c r="H16" i="62"/>
  <c r="J34" i="38"/>
  <c r="C16" i="62"/>
  <c r="M16" i="62" s="1"/>
  <c r="H20" i="62"/>
  <c r="F31" i="62"/>
  <c r="R26" i="40"/>
  <c r="L4" i="62"/>
  <c r="C39" i="47"/>
  <c r="R43" i="47" s="1"/>
  <c r="R22" i="39"/>
  <c r="F13" i="62"/>
  <c r="M13" i="62"/>
  <c r="R17" i="2"/>
  <c r="F28" i="1"/>
  <c r="R30" i="2"/>
  <c r="O39" i="47"/>
  <c r="F4" i="62" s="1"/>
  <c r="R35" i="10"/>
  <c r="R39" i="47"/>
  <c r="F10" i="62"/>
  <c r="R41" i="1"/>
  <c r="I34" i="38"/>
  <c r="L16" i="62"/>
  <c r="I33" i="62" l="1"/>
  <c r="M7" i="62"/>
  <c r="M17" i="62"/>
  <c r="M8" i="62"/>
  <c r="H22" i="62"/>
  <c r="D36" i="62"/>
  <c r="I32" i="62"/>
  <c r="C22" i="62"/>
  <c r="J22" i="62"/>
  <c r="F22" i="62"/>
  <c r="I31" i="62"/>
  <c r="L22" i="62"/>
  <c r="R1" i="47"/>
  <c r="M6" i="62"/>
  <c r="S4" i="40"/>
  <c r="R2" i="47" s="1"/>
  <c r="F32" i="62"/>
  <c r="R26" i="48"/>
  <c r="C36" i="62"/>
  <c r="R25" i="49"/>
  <c r="I28" i="1"/>
  <c r="R31" i="1" s="1"/>
  <c r="F30" i="62"/>
  <c r="F33" i="62"/>
  <c r="D4" i="62"/>
  <c r="D22" i="62" s="1"/>
  <c r="R3" i="47" l="1"/>
  <c r="M4" i="62"/>
  <c r="M22" i="62" s="1"/>
  <c r="F36" i="62"/>
  <c r="I30" i="62"/>
  <c r="I36" i="62" s="1"/>
</calcChain>
</file>

<file path=xl/sharedStrings.xml><?xml version="1.0" encoding="utf-8"?>
<sst xmlns="http://schemas.openxmlformats.org/spreadsheetml/2006/main" count="1919" uniqueCount="926">
  <si>
    <t>部　　数</t>
    <rPh sb="0" eb="1">
      <t>ブ</t>
    </rPh>
    <rPh sb="3" eb="4">
      <t>カズ</t>
    </rPh>
    <phoneticPr fontId="3"/>
  </si>
  <si>
    <t>店　　　名</t>
    <rPh sb="0" eb="1">
      <t>ミセ</t>
    </rPh>
    <rPh sb="4" eb="5">
      <t>メイ</t>
    </rPh>
    <phoneticPr fontId="3"/>
  </si>
  <si>
    <t>小　　計</t>
    <rPh sb="0" eb="1">
      <t>ショウ</t>
    </rPh>
    <rPh sb="3" eb="4">
      <t>ケイ</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</si>
  <si>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</si>
  <si>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</si>
  <si>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</si>
  <si>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東　奥　日　報</t>
    <rPh sb="0" eb="1">
      <t>ヒガシ</t>
    </rPh>
    <rPh sb="2" eb="3">
      <t>オク</t>
    </rPh>
    <rPh sb="4" eb="5">
      <t>ヒ</t>
    </rPh>
    <rPh sb="6" eb="7">
      <t>ホウ</t>
    </rPh>
    <phoneticPr fontId="3"/>
  </si>
  <si>
    <t>デーリー東北</t>
    <rPh sb="4" eb="6">
      <t>トウホク</t>
    </rPh>
    <phoneticPr fontId="3"/>
  </si>
  <si>
    <t>青　　森　　県</t>
    <rPh sb="0" eb="1">
      <t>アオ</t>
    </rPh>
    <rPh sb="3" eb="4">
      <t>モリ</t>
    </rPh>
    <rPh sb="6" eb="7">
      <t>ケン</t>
    </rPh>
    <phoneticPr fontId="3"/>
  </si>
  <si>
    <t>広告主</t>
    <rPh sb="0" eb="3">
      <t>コウコクヌシ</t>
    </rPh>
    <phoneticPr fontId="3"/>
  </si>
  <si>
    <t>タイトル</t>
    <phoneticPr fontId="3"/>
  </si>
  <si>
    <t>折　　込　　日</t>
    <rPh sb="0" eb="1">
      <t>オリ</t>
    </rPh>
    <rPh sb="3" eb="4">
      <t>コミ</t>
    </rPh>
    <rPh sb="6" eb="7">
      <t>ヒ</t>
    </rPh>
    <phoneticPr fontId="3"/>
  </si>
  <si>
    <t>サイズ</t>
    <phoneticPr fontId="3"/>
  </si>
  <si>
    <t>折込枚数</t>
    <rPh sb="0" eb="2">
      <t>オリコミ</t>
    </rPh>
    <rPh sb="2" eb="4">
      <t>マイスウ</t>
    </rPh>
    <phoneticPr fontId="3"/>
  </si>
  <si>
    <t>河　北　新　報</t>
  </si>
  <si>
    <t>備考</t>
    <rPh sb="0" eb="2">
      <t>ビコウ</t>
    </rPh>
    <phoneticPr fontId="3"/>
  </si>
  <si>
    <t>計</t>
    <rPh sb="0" eb="1">
      <t>ケイ</t>
    </rPh>
    <phoneticPr fontId="3"/>
  </si>
  <si>
    <t>サイズ</t>
    <phoneticPr fontId="3"/>
  </si>
  <si>
    <t>タイトル</t>
    <phoneticPr fontId="3"/>
  </si>
  <si>
    <t>小計</t>
    <rPh sb="0" eb="2">
      <t>ショウケイ</t>
    </rPh>
    <phoneticPr fontId="3"/>
  </si>
  <si>
    <t>東奥日報（合売店）</t>
    <rPh sb="0" eb="4">
      <t>ト</t>
    </rPh>
    <rPh sb="5" eb="6">
      <t>ゴウ</t>
    </rPh>
    <rPh sb="6" eb="7">
      <t>ウ</t>
    </rPh>
    <rPh sb="7" eb="8">
      <t>テン</t>
    </rPh>
    <phoneticPr fontId="3"/>
  </si>
  <si>
    <t>朝刊</t>
    <rPh sb="0" eb="2">
      <t>チョウカン</t>
    </rPh>
    <phoneticPr fontId="3"/>
  </si>
  <si>
    <t>日　経　新　聞</t>
    <rPh sb="0" eb="1">
      <t>ヒ</t>
    </rPh>
    <rPh sb="2" eb="3">
      <t>ヘ</t>
    </rPh>
    <rPh sb="4" eb="5">
      <t>シン</t>
    </rPh>
    <rPh sb="6" eb="7">
      <t>ブン</t>
    </rPh>
    <phoneticPr fontId="3"/>
  </si>
  <si>
    <t>産　経　新　聞</t>
    <rPh sb="0" eb="1">
      <t>サン</t>
    </rPh>
    <rPh sb="2" eb="3">
      <t>キョウ</t>
    </rPh>
    <rPh sb="4" eb="5">
      <t>シン</t>
    </rPh>
    <rPh sb="6" eb="7">
      <t>ブン</t>
    </rPh>
    <phoneticPr fontId="3"/>
  </si>
  <si>
    <t>陸　奥　新　報</t>
  </si>
  <si>
    <t>中津軽郡</t>
  </si>
  <si>
    <t>岩　 木</t>
  </si>
  <si>
    <t>相　 馬</t>
  </si>
  <si>
    <t>西目屋</t>
  </si>
  <si>
    <t>桜ヶ丘</t>
    <rPh sb="0" eb="3">
      <t>サクラガオカ</t>
    </rPh>
    <phoneticPr fontId="3"/>
  </si>
  <si>
    <t>サイズ</t>
    <phoneticPr fontId="3"/>
  </si>
  <si>
    <t>折込部数</t>
  </si>
  <si>
    <t>折込部数</t>
    <rPh sb="0" eb="2">
      <t>オリコミ</t>
    </rPh>
    <rPh sb="2" eb="4">
      <t>ブッスウ</t>
    </rPh>
    <phoneticPr fontId="3"/>
  </si>
  <si>
    <t>上　　　　北　　　　郡</t>
    <rPh sb="0" eb="1">
      <t>ウエ</t>
    </rPh>
    <rPh sb="5" eb="6">
      <t>キタ</t>
    </rPh>
    <rPh sb="10" eb="11">
      <t>グン</t>
    </rPh>
    <phoneticPr fontId="3"/>
  </si>
  <si>
    <t>七   戸</t>
    <rPh sb="0" eb="1">
      <t>シチ</t>
    </rPh>
    <rPh sb="4" eb="5">
      <t>ト</t>
    </rPh>
    <phoneticPr fontId="3"/>
  </si>
  <si>
    <t>天間林</t>
    <rPh sb="0" eb="1">
      <t>テン</t>
    </rPh>
    <rPh sb="1" eb="2">
      <t>マ</t>
    </rPh>
    <rPh sb="2" eb="3">
      <t>ハヤシ</t>
    </rPh>
    <phoneticPr fontId="3"/>
  </si>
  <si>
    <t>尾   駮</t>
    <rPh sb="0" eb="1">
      <t>オ</t>
    </rPh>
    <rPh sb="4" eb="5">
      <t>マダラ</t>
    </rPh>
    <phoneticPr fontId="3"/>
  </si>
  <si>
    <t xml:space="preserve">  泊</t>
    <rPh sb="2" eb="3">
      <t>トマリ</t>
    </rPh>
    <phoneticPr fontId="3"/>
  </si>
  <si>
    <t>東　奥　日　報（青森ブロック）</t>
    <rPh sb="0" eb="1">
      <t>ヒガシ</t>
    </rPh>
    <rPh sb="2" eb="3">
      <t>オク</t>
    </rPh>
    <rPh sb="4" eb="5">
      <t>ヒ</t>
    </rPh>
    <rPh sb="6" eb="7">
      <t>ホウ</t>
    </rPh>
    <rPh sb="8" eb="10">
      <t>アオモリ</t>
    </rPh>
    <phoneticPr fontId="3"/>
  </si>
  <si>
    <t>三　　　　戸　　　　郡</t>
    <rPh sb="0" eb="1">
      <t>サン</t>
    </rPh>
    <rPh sb="5" eb="6">
      <t>ト</t>
    </rPh>
    <rPh sb="10" eb="11">
      <t>グン</t>
    </rPh>
    <phoneticPr fontId="3"/>
  </si>
  <si>
    <t>三   戸</t>
    <rPh sb="0" eb="1">
      <t>サン</t>
    </rPh>
    <rPh sb="4" eb="5">
      <t>ト</t>
    </rPh>
    <phoneticPr fontId="3"/>
  </si>
  <si>
    <t>豊間内</t>
    <rPh sb="0" eb="1">
      <t>トヨ</t>
    </rPh>
    <rPh sb="1" eb="2">
      <t>マ</t>
    </rPh>
    <rPh sb="2" eb="3">
      <t>ナイ</t>
    </rPh>
    <phoneticPr fontId="3"/>
  </si>
  <si>
    <t>新郷倉石</t>
    <rPh sb="0" eb="2">
      <t>シンゴウ</t>
    </rPh>
    <rPh sb="2" eb="3">
      <t>クラ</t>
    </rPh>
    <rPh sb="3" eb="4">
      <t>イシ</t>
    </rPh>
    <phoneticPr fontId="3"/>
  </si>
  <si>
    <r>
      <t>南部</t>
    </r>
    <r>
      <rPr>
        <sz val="8"/>
        <rFont val="ＭＳ Ｐゴシック"/>
        <family val="3"/>
        <charset val="128"/>
      </rPr>
      <t>名久井</t>
    </r>
    <rPh sb="0" eb="1">
      <t>ミナミ</t>
    </rPh>
    <rPh sb="1" eb="2">
      <t>ブ</t>
    </rPh>
    <rPh sb="2" eb="3">
      <t>ナ</t>
    </rPh>
    <rPh sb="3" eb="4">
      <t>ヒサ</t>
    </rPh>
    <rPh sb="4" eb="5">
      <t>イ</t>
    </rPh>
    <phoneticPr fontId="3"/>
  </si>
  <si>
    <t>八　　　　　　　　　　戸　　　　　　　　　　市</t>
    <rPh sb="0" eb="1">
      <t>ハチ</t>
    </rPh>
    <rPh sb="11" eb="12">
      <t>ト</t>
    </rPh>
    <rPh sb="22" eb="23">
      <t>シ</t>
    </rPh>
    <phoneticPr fontId="3"/>
  </si>
  <si>
    <t>八戸販売</t>
    <rPh sb="0" eb="2">
      <t>ハチノヘ</t>
    </rPh>
    <rPh sb="2" eb="4">
      <t>ハンバイ</t>
    </rPh>
    <phoneticPr fontId="3"/>
  </si>
  <si>
    <t>長谷川</t>
    <rPh sb="0" eb="3">
      <t>ハセガワ</t>
    </rPh>
    <phoneticPr fontId="3"/>
  </si>
  <si>
    <t>新井田</t>
    <rPh sb="0" eb="1">
      <t>シン</t>
    </rPh>
    <rPh sb="1" eb="2">
      <t>イ</t>
    </rPh>
    <rPh sb="2" eb="3">
      <t>タ</t>
    </rPh>
    <phoneticPr fontId="3"/>
  </si>
  <si>
    <t>本 　店</t>
    <rPh sb="0" eb="1">
      <t>ホン</t>
    </rPh>
    <rPh sb="3" eb="4">
      <t>テン</t>
    </rPh>
    <phoneticPr fontId="3"/>
  </si>
  <si>
    <t xml:space="preserve">妙　 </t>
    <rPh sb="0" eb="1">
      <t>ミョウ</t>
    </rPh>
    <phoneticPr fontId="3"/>
  </si>
  <si>
    <t>売市支店</t>
    <rPh sb="0" eb="1">
      <t>ウ</t>
    </rPh>
    <rPh sb="1" eb="2">
      <t>イチ</t>
    </rPh>
    <rPh sb="2" eb="4">
      <t>シテン</t>
    </rPh>
    <phoneticPr fontId="3"/>
  </si>
  <si>
    <t>八戸東部</t>
    <rPh sb="0" eb="2">
      <t>ハチノヘ</t>
    </rPh>
    <rPh sb="2" eb="4">
      <t>トウブ</t>
    </rPh>
    <phoneticPr fontId="3"/>
  </si>
  <si>
    <t>八戸中央</t>
    <rPh sb="0" eb="2">
      <t>ハチノヘ</t>
    </rPh>
    <rPh sb="2" eb="4">
      <t>チュウオウ</t>
    </rPh>
    <phoneticPr fontId="3"/>
  </si>
  <si>
    <t>田面木</t>
    <rPh sb="0" eb="1">
      <t>タ</t>
    </rPh>
    <rPh sb="1" eb="2">
      <t>メン</t>
    </rPh>
    <rPh sb="2" eb="3">
      <t>キ</t>
    </rPh>
    <phoneticPr fontId="3"/>
  </si>
  <si>
    <t>市野沢</t>
    <rPh sb="0" eb="1">
      <t>シ</t>
    </rPh>
    <rPh sb="1" eb="2">
      <t>ノ</t>
    </rPh>
    <rPh sb="2" eb="3">
      <t>サワ</t>
    </rPh>
    <phoneticPr fontId="3"/>
  </si>
  <si>
    <t>八戸北部</t>
    <rPh sb="0" eb="2">
      <t>ハチノヘ</t>
    </rPh>
    <rPh sb="2" eb="4">
      <t>ホクブ</t>
    </rPh>
    <phoneticPr fontId="3"/>
  </si>
  <si>
    <t>八戸西</t>
    <rPh sb="0" eb="2">
      <t>ハチノヘ</t>
    </rPh>
    <rPh sb="2" eb="3">
      <t>ニシ</t>
    </rPh>
    <phoneticPr fontId="3"/>
  </si>
  <si>
    <t>島　 守</t>
    <rPh sb="0" eb="1">
      <t>シマ</t>
    </rPh>
    <rPh sb="3" eb="4">
      <t>カミ</t>
    </rPh>
    <phoneticPr fontId="3"/>
  </si>
  <si>
    <t>市 　川</t>
    <rPh sb="0" eb="1">
      <t>シ</t>
    </rPh>
    <rPh sb="3" eb="4">
      <t>カワ</t>
    </rPh>
    <phoneticPr fontId="3"/>
  </si>
  <si>
    <t>川　 口</t>
    <rPh sb="0" eb="1">
      <t>カワ</t>
    </rPh>
    <rPh sb="3" eb="4">
      <t>クチ</t>
    </rPh>
    <phoneticPr fontId="3"/>
  </si>
  <si>
    <t>河原木</t>
    <rPh sb="0" eb="2">
      <t>カワラ</t>
    </rPh>
    <rPh sb="2" eb="3">
      <t>キ</t>
    </rPh>
    <phoneticPr fontId="3"/>
  </si>
  <si>
    <t>種 　差</t>
    <rPh sb="0" eb="1">
      <t>シュ</t>
    </rPh>
    <rPh sb="3" eb="4">
      <t>サ</t>
    </rPh>
    <phoneticPr fontId="3"/>
  </si>
  <si>
    <t>吹上支店</t>
    <rPh sb="0" eb="2">
      <t>フキアゲ</t>
    </rPh>
    <rPh sb="2" eb="4">
      <t>シテン</t>
    </rPh>
    <phoneticPr fontId="3"/>
  </si>
  <si>
    <t>下長支店</t>
    <rPh sb="0" eb="1">
      <t>シモ</t>
    </rPh>
    <rPh sb="1" eb="2">
      <t>ナガ</t>
    </rPh>
    <rPh sb="2" eb="4">
      <t>シテン</t>
    </rPh>
    <phoneticPr fontId="3"/>
  </si>
  <si>
    <t>是川支店</t>
    <rPh sb="0" eb="1">
      <t>コレ</t>
    </rPh>
    <rPh sb="1" eb="2">
      <t>カワ</t>
    </rPh>
    <rPh sb="2" eb="4">
      <t>シテン</t>
    </rPh>
    <phoneticPr fontId="3"/>
  </si>
  <si>
    <t>南郷区</t>
    <rPh sb="0" eb="2">
      <t>ナンゴウ</t>
    </rPh>
    <rPh sb="2" eb="3">
      <t>ク</t>
    </rPh>
    <phoneticPr fontId="3"/>
  </si>
  <si>
    <t>根城支店</t>
    <rPh sb="0" eb="1">
      <t>ネ</t>
    </rPh>
    <rPh sb="1" eb="2">
      <t>シロ</t>
    </rPh>
    <rPh sb="2" eb="4">
      <t>シテン</t>
    </rPh>
    <phoneticPr fontId="3"/>
  </si>
  <si>
    <t>市野沢</t>
    <rPh sb="0" eb="1">
      <t>イチ</t>
    </rPh>
    <rPh sb="1" eb="2">
      <t>ノ</t>
    </rPh>
    <rPh sb="2" eb="3">
      <t>サワ</t>
    </rPh>
    <phoneticPr fontId="3"/>
  </si>
  <si>
    <t>島   守</t>
    <rPh sb="0" eb="1">
      <t>シマ</t>
    </rPh>
    <rPh sb="4" eb="5">
      <t>カミ</t>
    </rPh>
    <phoneticPr fontId="3"/>
  </si>
  <si>
    <t>八戸</t>
    <rPh sb="0" eb="2">
      <t>ハチノヘ</t>
    </rPh>
    <phoneticPr fontId="3"/>
  </si>
  <si>
    <t>高 　瀬</t>
    <rPh sb="0" eb="1">
      <t>タカ</t>
    </rPh>
    <rPh sb="3" eb="4">
      <t>セ</t>
    </rPh>
    <phoneticPr fontId="3"/>
  </si>
  <si>
    <t>白銀支店</t>
    <rPh sb="0" eb="2">
      <t>シロガネ</t>
    </rPh>
    <rPh sb="2" eb="4">
      <t>シテン</t>
    </rPh>
    <phoneticPr fontId="3"/>
  </si>
  <si>
    <t>湊支店</t>
    <rPh sb="0" eb="1">
      <t>ミナト</t>
    </rPh>
    <rPh sb="1" eb="3">
      <t>シテン</t>
    </rPh>
    <phoneticPr fontId="3"/>
  </si>
  <si>
    <t>大久保支店</t>
    <rPh sb="0" eb="3">
      <t>オオクボ</t>
    </rPh>
    <rPh sb="3" eb="5">
      <t>シテン</t>
    </rPh>
    <phoneticPr fontId="3"/>
  </si>
  <si>
    <t>小中野支店</t>
    <rPh sb="0" eb="3">
      <t>コナカノ</t>
    </rPh>
    <rPh sb="3" eb="5">
      <t>シテン</t>
    </rPh>
    <phoneticPr fontId="3"/>
  </si>
  <si>
    <t>旭ヶ丘支店</t>
    <rPh sb="0" eb="1">
      <t>アサヒ</t>
    </rPh>
    <rPh sb="2" eb="3">
      <t>オカ</t>
    </rPh>
    <rPh sb="3" eb="5">
      <t>シテン</t>
    </rPh>
    <phoneticPr fontId="3"/>
  </si>
  <si>
    <t>十　　　和　　　田　　　市</t>
    <rPh sb="0" eb="1">
      <t>ジュウ</t>
    </rPh>
    <rPh sb="4" eb="5">
      <t>ワ</t>
    </rPh>
    <rPh sb="8" eb="9">
      <t>タ</t>
    </rPh>
    <rPh sb="12" eb="13">
      <t>シ</t>
    </rPh>
    <phoneticPr fontId="3"/>
  </si>
  <si>
    <t>十和田</t>
    <rPh sb="0" eb="3">
      <t>トワダ</t>
    </rPh>
    <phoneticPr fontId="3"/>
  </si>
  <si>
    <t>十和田北</t>
    <rPh sb="0" eb="3">
      <t>トワダ</t>
    </rPh>
    <rPh sb="3" eb="4">
      <t>キタ</t>
    </rPh>
    <phoneticPr fontId="3"/>
  </si>
  <si>
    <t>十和田南</t>
    <rPh sb="0" eb="3">
      <t>トワダ</t>
    </rPh>
    <rPh sb="3" eb="4">
      <t>ミナミ</t>
    </rPh>
    <phoneticPr fontId="3"/>
  </si>
  <si>
    <t>三　　　　沢　　　　市</t>
    <rPh sb="0" eb="1">
      <t>サン</t>
    </rPh>
    <rPh sb="5" eb="6">
      <t>サワ</t>
    </rPh>
    <rPh sb="10" eb="11">
      <t>シ</t>
    </rPh>
    <phoneticPr fontId="3"/>
  </si>
  <si>
    <t>三   沢</t>
    <rPh sb="0" eb="1">
      <t>サン</t>
    </rPh>
    <rPh sb="4" eb="5">
      <t>サワ</t>
    </rPh>
    <phoneticPr fontId="3"/>
  </si>
  <si>
    <t>三　 沢</t>
    <rPh sb="0" eb="1">
      <t>サン</t>
    </rPh>
    <rPh sb="3" eb="4">
      <t>サワ</t>
    </rPh>
    <phoneticPr fontId="3"/>
  </si>
  <si>
    <t>三沢東</t>
    <rPh sb="0" eb="2">
      <t>ミサワ</t>
    </rPh>
    <rPh sb="2" eb="3">
      <t>ヒガシ</t>
    </rPh>
    <phoneticPr fontId="3"/>
  </si>
  <si>
    <t>販売東部</t>
    <rPh sb="0" eb="2">
      <t>ハンバイ</t>
    </rPh>
    <rPh sb="2" eb="4">
      <t>トウブ</t>
    </rPh>
    <phoneticPr fontId="3"/>
  </si>
  <si>
    <t>販売西部</t>
    <rPh sb="0" eb="2">
      <t>ハンバイ</t>
    </rPh>
    <rPh sb="2" eb="4">
      <t>セイブ</t>
    </rPh>
    <phoneticPr fontId="3"/>
  </si>
  <si>
    <t>　野辺地</t>
    <rPh sb="1" eb="2">
      <t>ノ</t>
    </rPh>
    <rPh sb="2" eb="3">
      <t>ヘ</t>
    </rPh>
    <rPh sb="3" eb="4">
      <t>ジ</t>
    </rPh>
    <phoneticPr fontId="3"/>
  </si>
  <si>
    <t>サイズ</t>
    <phoneticPr fontId="3"/>
  </si>
  <si>
    <t>タイトル</t>
    <phoneticPr fontId="3"/>
  </si>
  <si>
    <t>東   部</t>
    <rPh sb="0" eb="1">
      <t>ヒガシ</t>
    </rPh>
    <rPh sb="4" eb="5">
      <t>ブ</t>
    </rPh>
    <phoneticPr fontId="3"/>
  </si>
  <si>
    <t>北   部</t>
    <rPh sb="0" eb="1">
      <t>キタ</t>
    </rPh>
    <rPh sb="4" eb="5">
      <t>ブ</t>
    </rPh>
    <phoneticPr fontId="3"/>
  </si>
  <si>
    <t>西   部</t>
    <rPh sb="0" eb="1">
      <t>ニシ</t>
    </rPh>
    <rPh sb="4" eb="5">
      <t>ブ</t>
    </rPh>
    <phoneticPr fontId="3"/>
  </si>
  <si>
    <t>東　 部</t>
    <rPh sb="0" eb="1">
      <t>ヒガシ</t>
    </rPh>
    <rPh sb="3" eb="4">
      <t>ブ</t>
    </rPh>
    <phoneticPr fontId="3"/>
  </si>
  <si>
    <t>東奥日報下田・七戸・野辺地・泊は、朝日新聞を含みます。</t>
    <rPh sb="0" eb="4">
      <t>トウオウ</t>
    </rPh>
    <rPh sb="4" eb="6">
      <t>シモダ</t>
    </rPh>
    <rPh sb="7" eb="9">
      <t>シチノヘ</t>
    </rPh>
    <rPh sb="10" eb="13">
      <t>ノヘジ</t>
    </rPh>
    <rPh sb="14" eb="15">
      <t>トマリ</t>
    </rPh>
    <rPh sb="17" eb="19">
      <t>アサヒ</t>
    </rPh>
    <rPh sb="19" eb="21">
      <t>シンブン</t>
    </rPh>
    <rPh sb="22" eb="23">
      <t>フク</t>
    </rPh>
    <phoneticPr fontId="3"/>
  </si>
  <si>
    <t>東　部</t>
    <rPh sb="0" eb="1">
      <t>ヒガシ</t>
    </rPh>
    <rPh sb="2" eb="3">
      <t>ブ</t>
    </rPh>
    <phoneticPr fontId="3"/>
  </si>
  <si>
    <t>西　部</t>
    <rPh sb="0" eb="1">
      <t>ニシ</t>
    </rPh>
    <rPh sb="2" eb="3">
      <t>ブ</t>
    </rPh>
    <phoneticPr fontId="3"/>
  </si>
  <si>
    <t>浜通り</t>
    <rPh sb="0" eb="1">
      <t>ハマ</t>
    </rPh>
    <rPh sb="1" eb="2">
      <t>ドオ</t>
    </rPh>
    <phoneticPr fontId="3"/>
  </si>
  <si>
    <t>種   市</t>
    <rPh sb="0" eb="1">
      <t>タネ</t>
    </rPh>
    <rPh sb="4" eb="5">
      <t>シ</t>
    </rPh>
    <phoneticPr fontId="3"/>
  </si>
  <si>
    <t>岩　手　日　報</t>
    <rPh sb="0" eb="1">
      <t>イワ</t>
    </rPh>
    <rPh sb="2" eb="3">
      <t>テ</t>
    </rPh>
    <rPh sb="4" eb="5">
      <t>ヒ</t>
    </rPh>
    <rPh sb="6" eb="7">
      <t>ホウ</t>
    </rPh>
    <phoneticPr fontId="3"/>
  </si>
  <si>
    <t>九　　戸　　郡</t>
    <rPh sb="0" eb="1">
      <t>ク</t>
    </rPh>
    <rPh sb="3" eb="4">
      <t>ト</t>
    </rPh>
    <rPh sb="6" eb="7">
      <t>グン</t>
    </rPh>
    <phoneticPr fontId="3"/>
  </si>
  <si>
    <t>浄法寺</t>
    <rPh sb="0" eb="1">
      <t>ジョウ</t>
    </rPh>
    <rPh sb="1" eb="2">
      <t>ホウ</t>
    </rPh>
    <rPh sb="2" eb="3">
      <t>テラ</t>
    </rPh>
    <phoneticPr fontId="3"/>
  </si>
  <si>
    <t>二　戸　市</t>
    <rPh sb="0" eb="1">
      <t>ニ</t>
    </rPh>
    <rPh sb="2" eb="3">
      <t>ト</t>
    </rPh>
    <rPh sb="4" eb="5">
      <t>シ</t>
    </rPh>
    <phoneticPr fontId="3"/>
  </si>
  <si>
    <t>久   慈</t>
    <rPh sb="0" eb="1">
      <t>ヒサシ</t>
    </rPh>
    <rPh sb="4" eb="5">
      <t>イツク</t>
    </rPh>
    <phoneticPr fontId="3"/>
  </si>
  <si>
    <t>久　　慈　　市</t>
    <rPh sb="0" eb="1">
      <t>ヒサシ</t>
    </rPh>
    <rPh sb="3" eb="4">
      <t>メグム</t>
    </rPh>
    <rPh sb="6" eb="7">
      <t>シ</t>
    </rPh>
    <phoneticPr fontId="3"/>
  </si>
  <si>
    <t>岩　　手　　県</t>
    <rPh sb="0" eb="1">
      <t>イワ</t>
    </rPh>
    <rPh sb="1" eb="2">
      <t>モリ</t>
    </rPh>
    <rPh sb="3" eb="4">
      <t>テ</t>
    </rPh>
    <rPh sb="4" eb="5">
      <t>ケン</t>
    </rPh>
    <phoneticPr fontId="3"/>
  </si>
  <si>
    <t>下　閉　伊　郡</t>
    <rPh sb="0" eb="1">
      <t>シタ</t>
    </rPh>
    <rPh sb="2" eb="3">
      <t>ヘイ</t>
    </rPh>
    <rPh sb="4" eb="5">
      <t>イ</t>
    </rPh>
    <rPh sb="6" eb="7">
      <t>グン</t>
    </rPh>
    <phoneticPr fontId="3"/>
  </si>
  <si>
    <t>注．岩手日報 一戸 地区は 小鳥谷 を含みます。</t>
    <rPh sb="0" eb="1">
      <t>チュウ</t>
    </rPh>
    <rPh sb="2" eb="4">
      <t>イワテ</t>
    </rPh>
    <rPh sb="4" eb="6">
      <t>ニッポウ</t>
    </rPh>
    <rPh sb="7" eb="9">
      <t>イチノヘ</t>
    </rPh>
    <rPh sb="10" eb="12">
      <t>チク</t>
    </rPh>
    <rPh sb="14" eb="17">
      <t>コズヤ</t>
    </rPh>
    <rPh sb="19" eb="20">
      <t>フク</t>
    </rPh>
    <phoneticPr fontId="3"/>
  </si>
  <si>
    <t>二　戸　郡</t>
    <rPh sb="0" eb="1">
      <t>ニ</t>
    </rPh>
    <rPh sb="2" eb="3">
      <t>ト</t>
    </rPh>
    <rPh sb="4" eb="5">
      <t>グン</t>
    </rPh>
    <phoneticPr fontId="3"/>
  </si>
  <si>
    <t>東奥日報折込サービスセンター</t>
    <rPh sb="0" eb="2">
      <t>トウオウ</t>
    </rPh>
    <rPh sb="2" eb="4">
      <t>ニッポウ</t>
    </rPh>
    <rPh sb="4" eb="6">
      <t>オリコミ</t>
    </rPh>
    <phoneticPr fontId="3"/>
  </si>
  <si>
    <t>折込日</t>
    <rPh sb="0" eb="2">
      <t>オリコミ</t>
    </rPh>
    <rPh sb="2" eb="3">
      <t>ヒ</t>
    </rPh>
    <phoneticPr fontId="3"/>
  </si>
  <si>
    <t>夕刊</t>
    <rPh sb="0" eb="2">
      <t>ユウカン</t>
    </rPh>
    <phoneticPr fontId="3"/>
  </si>
  <si>
    <t>担当者</t>
    <rPh sb="0" eb="3">
      <t>タントウシャ</t>
    </rPh>
    <phoneticPr fontId="3"/>
  </si>
  <si>
    <t>総枚数</t>
    <rPh sb="0" eb="1">
      <t>ソウ</t>
    </rPh>
    <rPh sb="1" eb="3">
      <t>マイスウ</t>
    </rPh>
    <phoneticPr fontId="3"/>
  </si>
  <si>
    <t>部数</t>
    <rPh sb="0" eb="2">
      <t>ブスウ</t>
    </rPh>
    <phoneticPr fontId="3"/>
  </si>
  <si>
    <t>長島</t>
    <rPh sb="0" eb="2">
      <t>ナガシマ</t>
    </rPh>
    <phoneticPr fontId="3"/>
  </si>
  <si>
    <t>本町</t>
    <rPh sb="0" eb="2">
      <t>ホンチョウ</t>
    </rPh>
    <phoneticPr fontId="3"/>
  </si>
  <si>
    <t>新町安方</t>
    <rPh sb="0" eb="2">
      <t>シンマチ</t>
    </rPh>
    <rPh sb="2" eb="3">
      <t>ヤス</t>
    </rPh>
    <rPh sb="3" eb="4">
      <t>カタ</t>
    </rPh>
    <phoneticPr fontId="3"/>
  </si>
  <si>
    <t>古川</t>
    <rPh sb="0" eb="2">
      <t>フルカワ</t>
    </rPh>
    <phoneticPr fontId="3"/>
  </si>
  <si>
    <t>小三内</t>
    <rPh sb="0" eb="1">
      <t>コ</t>
    </rPh>
    <rPh sb="1" eb="3">
      <t>サンナイ</t>
    </rPh>
    <phoneticPr fontId="3"/>
  </si>
  <si>
    <t>荒川</t>
    <rPh sb="0" eb="2">
      <t>アラカワ</t>
    </rPh>
    <phoneticPr fontId="3"/>
  </si>
  <si>
    <t>浜田</t>
    <rPh sb="0" eb="2">
      <t>ハマダ</t>
    </rPh>
    <phoneticPr fontId="3"/>
  </si>
  <si>
    <t>小浜</t>
    <rPh sb="0" eb="2">
      <t>コハマ</t>
    </rPh>
    <phoneticPr fontId="3"/>
  </si>
  <si>
    <t>三内</t>
    <rPh sb="0" eb="2">
      <t>サンナイ</t>
    </rPh>
    <phoneticPr fontId="3"/>
  </si>
  <si>
    <t>新城</t>
    <rPh sb="0" eb="2">
      <t>シンジョウ</t>
    </rPh>
    <phoneticPr fontId="3"/>
  </si>
  <si>
    <t>石江</t>
    <rPh sb="0" eb="1">
      <t>イシ</t>
    </rPh>
    <rPh sb="1" eb="2">
      <t>エ</t>
    </rPh>
    <phoneticPr fontId="3"/>
  </si>
  <si>
    <t>筒井</t>
    <rPh sb="0" eb="2">
      <t>ツツイ</t>
    </rPh>
    <phoneticPr fontId="3"/>
  </si>
  <si>
    <t>戸山</t>
    <rPh sb="0" eb="2">
      <t>トヤマ</t>
    </rPh>
    <phoneticPr fontId="3"/>
  </si>
  <si>
    <t>大畑</t>
    <rPh sb="0" eb="2">
      <t>オオハタ</t>
    </rPh>
    <phoneticPr fontId="3"/>
  </si>
  <si>
    <t>原別</t>
    <rPh sb="0" eb="1">
      <t>ハラ</t>
    </rPh>
    <rPh sb="1" eb="2">
      <t>ベツ</t>
    </rPh>
    <phoneticPr fontId="3"/>
  </si>
  <si>
    <t>大間</t>
    <rPh sb="0" eb="2">
      <t>オオマ</t>
    </rPh>
    <phoneticPr fontId="3"/>
  </si>
  <si>
    <t>青　山</t>
    <rPh sb="0" eb="1">
      <t>アオ</t>
    </rPh>
    <rPh sb="2" eb="3">
      <t>ヤマ</t>
    </rPh>
    <phoneticPr fontId="3"/>
  </si>
  <si>
    <t>岩　木</t>
    <rPh sb="0" eb="1">
      <t>イワ</t>
    </rPh>
    <rPh sb="2" eb="3">
      <t>キ</t>
    </rPh>
    <phoneticPr fontId="3"/>
  </si>
  <si>
    <t>五所川原市</t>
  </si>
  <si>
    <t>青森本社</t>
    <rPh sb="0" eb="2">
      <t>アオモリ</t>
    </rPh>
    <rPh sb="2" eb="4">
      <t>ホンシャ</t>
    </rPh>
    <phoneticPr fontId="3"/>
  </si>
  <si>
    <r>
      <t>（合）</t>
    </r>
    <r>
      <rPr>
        <sz val="11"/>
        <rFont val="ＭＳ Ｐゴシック"/>
        <family val="3"/>
        <charset val="128"/>
      </rPr>
      <t>久   慈</t>
    </r>
    <rPh sb="1" eb="2">
      <t>ゴウ</t>
    </rPh>
    <rPh sb="3" eb="4">
      <t>ヒサシ</t>
    </rPh>
    <rPh sb="7" eb="8">
      <t>イツク</t>
    </rPh>
    <phoneticPr fontId="3"/>
  </si>
  <si>
    <t>軽   米</t>
    <rPh sb="0" eb="1">
      <t>ケイ</t>
    </rPh>
    <rPh sb="4" eb="5">
      <t>ベイ</t>
    </rPh>
    <phoneticPr fontId="3"/>
  </si>
  <si>
    <r>
      <t>（合）</t>
    </r>
    <r>
      <rPr>
        <sz val="11"/>
        <rFont val="ＭＳ Ｐゴシック"/>
        <family val="3"/>
        <charset val="128"/>
      </rPr>
      <t>軽   米</t>
    </r>
    <rPh sb="1" eb="2">
      <t>ゴウ</t>
    </rPh>
    <rPh sb="3" eb="4">
      <t>ケイ</t>
    </rPh>
    <rPh sb="7" eb="8">
      <t>ベイ</t>
    </rPh>
    <phoneticPr fontId="3"/>
  </si>
  <si>
    <r>
      <t>（合）</t>
    </r>
    <r>
      <rPr>
        <sz val="11"/>
        <rFont val="ＭＳ Ｐゴシック"/>
        <family val="3"/>
        <charset val="128"/>
      </rPr>
      <t>大   野</t>
    </r>
    <rPh sb="1" eb="2">
      <t>ゴウ</t>
    </rPh>
    <rPh sb="3" eb="4">
      <t>ダイ</t>
    </rPh>
    <rPh sb="7" eb="8">
      <t>ノ</t>
    </rPh>
    <phoneticPr fontId="3"/>
  </si>
  <si>
    <r>
      <t>（合）</t>
    </r>
    <r>
      <rPr>
        <sz val="11"/>
        <rFont val="ＭＳ Ｐゴシック"/>
        <family val="3"/>
        <charset val="128"/>
      </rPr>
      <t>野   田</t>
    </r>
    <rPh sb="1" eb="2">
      <t>ゴウ</t>
    </rPh>
    <rPh sb="3" eb="4">
      <t>ノ</t>
    </rPh>
    <rPh sb="7" eb="8">
      <t>タ</t>
    </rPh>
    <phoneticPr fontId="3"/>
  </si>
  <si>
    <r>
      <t>（合）</t>
    </r>
    <r>
      <rPr>
        <sz val="11"/>
        <rFont val="ＭＳ Ｐゴシック"/>
        <family val="3"/>
        <charset val="128"/>
      </rPr>
      <t>九 　戸</t>
    </r>
    <rPh sb="1" eb="2">
      <t>ゴウ</t>
    </rPh>
    <rPh sb="3" eb="4">
      <t>ク</t>
    </rPh>
    <rPh sb="6" eb="7">
      <t>ト</t>
    </rPh>
    <phoneticPr fontId="3"/>
  </si>
  <si>
    <t>大野</t>
    <rPh sb="0" eb="2">
      <t>オオノ</t>
    </rPh>
    <phoneticPr fontId="3"/>
  </si>
  <si>
    <t>千富</t>
    <rPh sb="0" eb="1">
      <t>セン</t>
    </rPh>
    <rPh sb="1" eb="2">
      <t>トミ</t>
    </rPh>
    <phoneticPr fontId="3"/>
  </si>
  <si>
    <t>篠田</t>
    <rPh sb="0" eb="2">
      <t>シノダ</t>
    </rPh>
    <phoneticPr fontId="3"/>
  </si>
  <si>
    <t>勝田</t>
    <rPh sb="0" eb="2">
      <t>カツタ</t>
    </rPh>
    <phoneticPr fontId="3"/>
  </si>
  <si>
    <t>浜館</t>
    <rPh sb="0" eb="1">
      <t>ハマ</t>
    </rPh>
    <rPh sb="1" eb="2">
      <t>ヤカタ</t>
    </rPh>
    <phoneticPr fontId="3"/>
  </si>
  <si>
    <t>造道</t>
    <rPh sb="0" eb="1">
      <t>ツク</t>
    </rPh>
    <rPh sb="1" eb="2">
      <t>ミチ</t>
    </rPh>
    <phoneticPr fontId="3"/>
  </si>
  <si>
    <t>市　内</t>
    <rPh sb="0" eb="1">
      <t>シ</t>
    </rPh>
    <rPh sb="2" eb="3">
      <t>ナイ</t>
    </rPh>
    <phoneticPr fontId="3"/>
  </si>
  <si>
    <t>折込広告申込書</t>
    <rPh sb="0" eb="2">
      <t>オリコミ</t>
    </rPh>
    <rPh sb="2" eb="4">
      <t>コウコク</t>
    </rPh>
    <rPh sb="4" eb="5">
      <t>モウ</t>
    </rPh>
    <rPh sb="5" eb="6">
      <t>コ</t>
    </rPh>
    <rPh sb="6" eb="7">
      <t>ショ</t>
    </rPh>
    <phoneticPr fontId="3"/>
  </si>
  <si>
    <t>電話 017-739-9940・FAX 017-739-9669</t>
    <rPh sb="0" eb="2">
      <t>デンワ</t>
    </rPh>
    <phoneticPr fontId="3"/>
  </si>
  <si>
    <t>平成２５年度版</t>
    <rPh sb="0" eb="2">
      <t>ヘイセイ</t>
    </rPh>
    <rPh sb="4" eb="5">
      <t>ネン</t>
    </rPh>
    <rPh sb="5" eb="6">
      <t>ド</t>
    </rPh>
    <rPh sb="6" eb="7">
      <t>バン</t>
    </rPh>
    <phoneticPr fontId="3"/>
  </si>
  <si>
    <t>１．朝</t>
    <rPh sb="2" eb="3">
      <t>アサ</t>
    </rPh>
    <phoneticPr fontId="3"/>
  </si>
  <si>
    <t>１．前日</t>
    <rPh sb="2" eb="4">
      <t>ゼンジツ</t>
    </rPh>
    <phoneticPr fontId="3"/>
  </si>
  <si>
    <t>扱</t>
    <rPh sb="0" eb="1">
      <t>アツカ</t>
    </rPh>
    <phoneticPr fontId="3"/>
  </si>
  <si>
    <t>１．折込センター本部</t>
    <rPh sb="2" eb="4">
      <t>オリコミ</t>
    </rPh>
    <rPh sb="8" eb="10">
      <t>ホンブ</t>
    </rPh>
    <phoneticPr fontId="3"/>
  </si>
  <si>
    <t>申</t>
    <rPh sb="0" eb="1">
      <t>モウ</t>
    </rPh>
    <phoneticPr fontId="3"/>
  </si>
  <si>
    <r>
      <t>平成　　年　　 月　　</t>
    </r>
    <r>
      <rPr>
        <sz val="11"/>
        <rFont val="ＭＳ Ｐゴシック"/>
        <family val="3"/>
        <charset val="128"/>
      </rPr>
      <t xml:space="preserve"> </t>
    </r>
    <r>
      <rPr>
        <sz val="11"/>
        <rFont val="ＭＳ Ｐゴシック"/>
        <family val="3"/>
        <charset val="128"/>
      </rPr>
      <t>日</t>
    </r>
    <rPh sb="0" eb="2">
      <t>ヘイセイ</t>
    </rPh>
    <rPh sb="4" eb="5">
      <t>ネン</t>
    </rPh>
    <rPh sb="8" eb="9">
      <t>ツ</t>
    </rPh>
    <rPh sb="12" eb="13">
      <t>ヒ</t>
    </rPh>
    <phoneticPr fontId="3"/>
  </si>
  <si>
    <t>曜</t>
    <rPh sb="0" eb="1">
      <t>ヨウ</t>
    </rPh>
    <phoneticPr fontId="3"/>
  </si>
  <si>
    <t>２．当日</t>
    <rPh sb="2" eb="4">
      <t>トウジツ</t>
    </rPh>
    <phoneticPr fontId="3"/>
  </si>
  <si>
    <t>区</t>
    <rPh sb="0" eb="1">
      <t>ク</t>
    </rPh>
    <phoneticPr fontId="3"/>
  </si>
  <si>
    <t>込</t>
    <rPh sb="0" eb="1">
      <t>コ</t>
    </rPh>
    <phoneticPr fontId="3"/>
  </si>
  <si>
    <t>２．夕</t>
    <rPh sb="2" eb="3">
      <t>ユウ</t>
    </rPh>
    <phoneticPr fontId="3"/>
  </si>
  <si>
    <t>地区</t>
    <rPh sb="0" eb="2">
      <t>チク</t>
    </rPh>
    <phoneticPr fontId="3"/>
  </si>
  <si>
    <t>３．指定</t>
    <rPh sb="2" eb="4">
      <t>シテイ</t>
    </rPh>
    <phoneticPr fontId="3"/>
  </si>
  <si>
    <t>(</t>
  </si>
  <si>
    <r>
      <t>)</t>
    </r>
    <r>
      <rPr>
        <sz val="6"/>
        <rFont val="ＭＳ Ｐ明朝"/>
        <family val="1"/>
        <charset val="128"/>
      </rPr>
      <t>日</t>
    </r>
    <phoneticPr fontId="3"/>
  </si>
  <si>
    <t>分</t>
  </si>
  <si>
    <t>２．五所川原センター</t>
    <rPh sb="2" eb="6">
      <t>ゴショガワラ</t>
    </rPh>
    <phoneticPr fontId="3"/>
  </si>
  <si>
    <t>日</t>
    <rPh sb="0" eb="1">
      <t>ヒ</t>
    </rPh>
    <phoneticPr fontId="3"/>
  </si>
  <si>
    <t>依頼主</t>
    <rPh sb="0" eb="3">
      <t>イライヌシ</t>
    </rPh>
    <phoneticPr fontId="3"/>
  </si>
  <si>
    <t>株式会社青森読売ＩＳ</t>
    <phoneticPr fontId="3"/>
  </si>
  <si>
    <t>〒０３０－０９０１</t>
    <phoneticPr fontId="3"/>
  </si>
  <si>
    <t>青森市港町二丁目１０－１３</t>
    <rPh sb="0" eb="3">
      <t>アオモリシ</t>
    </rPh>
    <rPh sb="3" eb="5">
      <t>ミナトマチ</t>
    </rPh>
    <rPh sb="5" eb="8">
      <t>ニチョウメ</t>
    </rPh>
    <phoneticPr fontId="3"/>
  </si>
  <si>
    <t>　　　ｺｰﾄﾞ</t>
    <phoneticPr fontId="3"/>
  </si>
  <si>
    <t>電話　　　０１７－７４１－７２２０</t>
    <rPh sb="0" eb="2">
      <t>デンワ</t>
    </rPh>
    <phoneticPr fontId="3"/>
  </si>
  <si>
    <t>ＦＡＸ　　　０１７－７４１－６３８８</t>
    <phoneticPr fontId="3"/>
  </si>
  <si>
    <t>搬入日時</t>
    <rPh sb="0" eb="2">
      <t>ハンニュウ</t>
    </rPh>
    <rPh sb="2" eb="4">
      <t>ニチジ</t>
    </rPh>
    <phoneticPr fontId="3"/>
  </si>
  <si>
    <t>月</t>
    <rPh sb="0" eb="1">
      <t>ツキ</t>
    </rPh>
    <phoneticPr fontId="3"/>
  </si>
  <si>
    <t>時</t>
    <rPh sb="0" eb="1">
      <t>ジ</t>
    </rPh>
    <phoneticPr fontId="3"/>
  </si>
  <si>
    <t>スポン</t>
    <phoneticPr fontId="3"/>
  </si>
  <si>
    <t>サー名</t>
  </si>
  <si>
    <t>様</t>
    <rPh sb="0" eb="1">
      <t>サマ</t>
    </rPh>
    <phoneticPr fontId="3"/>
  </si>
  <si>
    <t>折込料御請求先</t>
    <rPh sb="0" eb="2">
      <t>オリコミ</t>
    </rPh>
    <rPh sb="2" eb="3">
      <t>リョウ</t>
    </rPh>
    <rPh sb="3" eb="6">
      <t>ゴセイキュウ</t>
    </rPh>
    <rPh sb="6" eb="7">
      <t>サキ</t>
    </rPh>
    <phoneticPr fontId="3"/>
  </si>
  <si>
    <t>株式会社青森読売ＩＳ</t>
    <phoneticPr fontId="3"/>
  </si>
  <si>
    <t>　　　ｺｰﾄﾞ</t>
    <phoneticPr fontId="3"/>
  </si>
  <si>
    <t>配送料御請求先</t>
    <rPh sb="0" eb="2">
      <t>ハイソウ</t>
    </rPh>
    <rPh sb="2" eb="3">
      <t>リョウ</t>
    </rPh>
    <rPh sb="3" eb="6">
      <t>ゴセイキュウ</t>
    </rPh>
    <rPh sb="6" eb="7">
      <t>サキ</t>
    </rPh>
    <phoneticPr fontId="3"/>
  </si>
  <si>
    <t>チラシ名</t>
    <rPh sb="3" eb="4">
      <t>ナ</t>
    </rPh>
    <phoneticPr fontId="3"/>
  </si>
  <si>
    <t>請求書</t>
    <rPh sb="0" eb="3">
      <t>セイキュウショ</t>
    </rPh>
    <phoneticPr fontId="3"/>
  </si>
  <si>
    <t>要</t>
    <rPh sb="0" eb="1">
      <t>ヨウ</t>
    </rPh>
    <phoneticPr fontId="3"/>
  </si>
  <si>
    <t>［</t>
    <phoneticPr fontId="3"/>
  </si>
  <si>
    <t>送付方法</t>
    <rPh sb="0" eb="2">
      <t>ソウフ</t>
    </rPh>
    <rPh sb="2" eb="4">
      <t>ホウホウ</t>
    </rPh>
    <phoneticPr fontId="3"/>
  </si>
  <si>
    <t>－</t>
    <phoneticPr fontId="3"/>
  </si>
  <si>
    <t>FAX</t>
    <phoneticPr fontId="3"/>
  </si>
  <si>
    <t>・</t>
    <phoneticPr fontId="3"/>
  </si>
  <si>
    <t>郵送</t>
    <rPh sb="0" eb="2">
      <t>ユウソウ</t>
    </rPh>
    <phoneticPr fontId="3"/>
  </si>
  <si>
    <t>］</t>
    <phoneticPr fontId="3"/>
  </si>
  <si>
    <t>不要</t>
    <rPh sb="0" eb="2">
      <t>フヨウ</t>
    </rPh>
    <phoneticPr fontId="3"/>
  </si>
  <si>
    <t>支払</t>
    <rPh sb="0" eb="2">
      <t>シハライ</t>
    </rPh>
    <phoneticPr fontId="3"/>
  </si>
  <si>
    <t>現金</t>
    <rPh sb="0" eb="2">
      <t>ゲンキン</t>
    </rPh>
    <phoneticPr fontId="3"/>
  </si>
  <si>
    <t>振込</t>
    <rPh sb="0" eb="2">
      <t>フリコミ</t>
    </rPh>
    <phoneticPr fontId="3"/>
  </si>
  <si>
    <t>枚</t>
    <rPh sb="0" eb="1">
      <t>マイ</t>
    </rPh>
    <phoneticPr fontId="3"/>
  </si>
  <si>
    <t>サイズ</t>
    <phoneticPr fontId="3"/>
  </si>
  <si>
    <t>①Ｂ５</t>
    <phoneticPr fontId="3"/>
  </si>
  <si>
    <t>②Ａ４</t>
    <phoneticPr fontId="3"/>
  </si>
  <si>
    <t>③Ｂ４</t>
    <phoneticPr fontId="3"/>
  </si>
  <si>
    <t>④Ａ３</t>
    <phoneticPr fontId="3"/>
  </si>
  <si>
    <t>⑤Ｂ３</t>
    <phoneticPr fontId="3"/>
  </si>
  <si>
    <t>⑥Ａ２</t>
    <phoneticPr fontId="3"/>
  </si>
  <si>
    <t>⑦Ｂ２</t>
    <phoneticPr fontId="3"/>
  </si>
  <si>
    <t>⑧Ｂ１</t>
    <phoneticPr fontId="3"/>
  </si>
  <si>
    <t>１．厚</t>
    <rPh sb="2" eb="3">
      <t>アツ</t>
    </rPh>
    <phoneticPr fontId="3"/>
  </si>
  <si>
    <t>２．折</t>
    <rPh sb="2" eb="3">
      <t>オリ</t>
    </rPh>
    <phoneticPr fontId="3"/>
  </si>
  <si>
    <t>３．変</t>
    <rPh sb="2" eb="3">
      <t>ヘン</t>
    </rPh>
    <phoneticPr fontId="3"/>
  </si>
  <si>
    <t>業　種</t>
    <rPh sb="0" eb="1">
      <t>ギョウ</t>
    </rPh>
    <rPh sb="2" eb="3">
      <t>タネ</t>
    </rPh>
    <phoneticPr fontId="3"/>
  </si>
  <si>
    <t>１．百貨店</t>
    <rPh sb="2" eb="5">
      <t>ヒャッカテン</t>
    </rPh>
    <phoneticPr fontId="3"/>
  </si>
  <si>
    <t>２．スーパー</t>
    <phoneticPr fontId="3"/>
  </si>
  <si>
    <t>３．日用雑貨ホームセンター</t>
    <rPh sb="2" eb="4">
      <t>ニチヨウ</t>
    </rPh>
    <rPh sb="4" eb="6">
      <t>ザッカ</t>
    </rPh>
    <phoneticPr fontId="3"/>
  </si>
  <si>
    <t>４．貴金属</t>
    <rPh sb="2" eb="5">
      <t>キキンゾク</t>
    </rPh>
    <phoneticPr fontId="3"/>
  </si>
  <si>
    <t>５．衣料繊維身回品</t>
    <rPh sb="2" eb="4">
      <t>イリョウ</t>
    </rPh>
    <rPh sb="4" eb="6">
      <t>センイ</t>
    </rPh>
    <rPh sb="6" eb="7">
      <t>ミ</t>
    </rPh>
    <rPh sb="7" eb="8">
      <t>マワ</t>
    </rPh>
    <rPh sb="8" eb="9">
      <t>ヒン</t>
    </rPh>
    <phoneticPr fontId="3"/>
  </si>
  <si>
    <t>６．飲料食料</t>
    <rPh sb="2" eb="4">
      <t>インリョウ</t>
    </rPh>
    <rPh sb="4" eb="6">
      <t>ショクリョウ</t>
    </rPh>
    <phoneticPr fontId="3"/>
  </si>
  <si>
    <t>７．医療薬品</t>
    <rPh sb="2" eb="4">
      <t>イリョウ</t>
    </rPh>
    <rPh sb="4" eb="6">
      <t>ヤクヒン</t>
    </rPh>
    <phoneticPr fontId="3"/>
  </si>
  <si>
    <t>８．運輸</t>
    <rPh sb="2" eb="4">
      <t>ウンユ</t>
    </rPh>
    <phoneticPr fontId="3"/>
  </si>
  <si>
    <t>９．不動産</t>
    <rPh sb="2" eb="5">
      <t>フドウサン</t>
    </rPh>
    <phoneticPr fontId="3"/>
  </si>
  <si>
    <t>１０．電気製品</t>
    <rPh sb="3" eb="5">
      <t>デンキ</t>
    </rPh>
    <rPh sb="5" eb="7">
      <t>セイヒン</t>
    </rPh>
    <phoneticPr fontId="3"/>
  </si>
  <si>
    <t>１１．家具仏壇</t>
    <rPh sb="3" eb="5">
      <t>カグ</t>
    </rPh>
    <rPh sb="5" eb="7">
      <t>ブツダン</t>
    </rPh>
    <phoneticPr fontId="3"/>
  </si>
  <si>
    <t>１２．金融保険</t>
    <rPh sb="3" eb="5">
      <t>キンユウ</t>
    </rPh>
    <rPh sb="5" eb="7">
      <t>ホケン</t>
    </rPh>
    <phoneticPr fontId="3"/>
  </si>
  <si>
    <t>１３．官公庁団体</t>
    <rPh sb="3" eb="6">
      <t>カンコウチョウ</t>
    </rPh>
    <rPh sb="6" eb="8">
      <t>ダンタイ</t>
    </rPh>
    <phoneticPr fontId="3"/>
  </si>
  <si>
    <t>１４．放送通信</t>
    <rPh sb="3" eb="5">
      <t>ホウソウ</t>
    </rPh>
    <rPh sb="5" eb="7">
      <t>ツウシン</t>
    </rPh>
    <phoneticPr fontId="3"/>
  </si>
  <si>
    <t>１５．印刷写真紙工</t>
    <rPh sb="3" eb="5">
      <t>インサツ</t>
    </rPh>
    <rPh sb="5" eb="7">
      <t>シャシン</t>
    </rPh>
    <rPh sb="7" eb="8">
      <t>シ</t>
    </rPh>
    <rPh sb="8" eb="9">
      <t>コウ</t>
    </rPh>
    <phoneticPr fontId="3"/>
  </si>
  <si>
    <t>１６．建築土木</t>
    <rPh sb="3" eb="5">
      <t>ケンチク</t>
    </rPh>
    <rPh sb="5" eb="7">
      <t>ドボク</t>
    </rPh>
    <phoneticPr fontId="3"/>
  </si>
  <si>
    <t>１７．教育文化</t>
    <rPh sb="3" eb="5">
      <t>キョウイク</t>
    </rPh>
    <rPh sb="5" eb="7">
      <t>ブンカ</t>
    </rPh>
    <phoneticPr fontId="3"/>
  </si>
  <si>
    <t>１８．宗教</t>
    <rPh sb="3" eb="5">
      <t>シュウキョウ</t>
    </rPh>
    <phoneticPr fontId="3"/>
  </si>
  <si>
    <t>１９．美容エステ</t>
    <rPh sb="3" eb="5">
      <t>ビヨウ</t>
    </rPh>
    <phoneticPr fontId="3"/>
  </si>
  <si>
    <r>
      <t>２０．その他</t>
    </r>
    <r>
      <rPr>
        <sz val="6"/>
        <rFont val="ＭＳ Ｐ明朝"/>
        <family val="1"/>
        <charset val="128"/>
      </rPr>
      <t>(サービス)</t>
    </r>
    <rPh sb="5" eb="6">
      <t>タ</t>
    </rPh>
    <phoneticPr fontId="3"/>
  </si>
  <si>
    <t>種　別</t>
    <rPh sb="0" eb="1">
      <t>タネ</t>
    </rPh>
    <rPh sb="2" eb="3">
      <t>ベツ</t>
    </rPh>
    <phoneticPr fontId="3"/>
  </si>
  <si>
    <t>１．売出セール</t>
    <rPh sb="2" eb="4">
      <t>ウリダシ</t>
    </rPh>
    <phoneticPr fontId="3"/>
  </si>
  <si>
    <t>２．開店閉店</t>
    <rPh sb="2" eb="4">
      <t>カイテン</t>
    </rPh>
    <rPh sb="4" eb="6">
      <t>ヘイテン</t>
    </rPh>
    <phoneticPr fontId="3"/>
  </si>
  <si>
    <t>３．求人募集</t>
    <rPh sb="2" eb="4">
      <t>キュウジン</t>
    </rPh>
    <rPh sb="4" eb="6">
      <t>ボシュウ</t>
    </rPh>
    <phoneticPr fontId="3"/>
  </si>
  <si>
    <t>４．生徒会員募集</t>
    <rPh sb="2" eb="4">
      <t>セイト</t>
    </rPh>
    <rPh sb="4" eb="6">
      <t>カイイン</t>
    </rPh>
    <rPh sb="6" eb="8">
      <t>ボシュウ</t>
    </rPh>
    <phoneticPr fontId="3"/>
  </si>
  <si>
    <t>５．通信販売</t>
    <rPh sb="2" eb="4">
      <t>ツウシン</t>
    </rPh>
    <rPh sb="4" eb="6">
      <t>ハンバイ</t>
    </rPh>
    <phoneticPr fontId="3"/>
  </si>
  <si>
    <t>６．展示即売イベント</t>
    <rPh sb="2" eb="4">
      <t>テンジ</t>
    </rPh>
    <rPh sb="4" eb="6">
      <t>ソクバイ</t>
    </rPh>
    <phoneticPr fontId="3"/>
  </si>
  <si>
    <t>７．人生健康相談</t>
    <rPh sb="2" eb="4">
      <t>ジンセイ</t>
    </rPh>
    <rPh sb="4" eb="6">
      <t>ケンコウ</t>
    </rPh>
    <rPh sb="6" eb="8">
      <t>ソウダン</t>
    </rPh>
    <phoneticPr fontId="3"/>
  </si>
  <si>
    <t>８．娯楽サービス</t>
    <rPh sb="2" eb="4">
      <t>ゴラク</t>
    </rPh>
    <phoneticPr fontId="3"/>
  </si>
  <si>
    <t>１０．その他</t>
    <rPh sb="5" eb="6">
      <t>タ</t>
    </rPh>
    <phoneticPr fontId="3"/>
  </si>
  <si>
    <t>販売店名　</t>
    <rPh sb="0" eb="3">
      <t>ハンバイテン</t>
    </rPh>
    <rPh sb="3" eb="4">
      <t>メイ</t>
    </rPh>
    <phoneticPr fontId="3"/>
  </si>
  <si>
    <t>配布枚数</t>
    <rPh sb="0" eb="2">
      <t>ハイフ</t>
    </rPh>
    <rPh sb="2" eb="4">
      <t>マイスウ</t>
    </rPh>
    <phoneticPr fontId="3"/>
  </si>
  <si>
    <t>※</t>
    <phoneticPr fontId="3"/>
  </si>
  <si>
    <t>0</t>
    <phoneticPr fontId="3"/>
  </si>
  <si>
    <t>沼田</t>
    <rPh sb="0" eb="2">
      <t>ヌマタ</t>
    </rPh>
    <phoneticPr fontId="3"/>
  </si>
  <si>
    <t>青森沼田</t>
    <rPh sb="0" eb="2">
      <t>アオモリ</t>
    </rPh>
    <rPh sb="2" eb="4">
      <t>ヌマタ</t>
    </rPh>
    <phoneticPr fontId="3"/>
  </si>
  <si>
    <t>千刈金沢</t>
    <rPh sb="0" eb="1">
      <t>セン</t>
    </rPh>
    <rPh sb="1" eb="2">
      <t>カリ</t>
    </rPh>
    <rPh sb="2" eb="4">
      <t>カナザワ</t>
    </rPh>
    <phoneticPr fontId="3"/>
  </si>
  <si>
    <t>販売青森</t>
    <rPh sb="0" eb="2">
      <t>ハンバイ</t>
    </rPh>
    <rPh sb="2" eb="4">
      <t>アオモリ</t>
    </rPh>
    <phoneticPr fontId="3"/>
  </si>
  <si>
    <t>山下</t>
    <rPh sb="0" eb="2">
      <t>ヤマシタ</t>
    </rPh>
    <phoneticPr fontId="3"/>
  </si>
  <si>
    <t>志田</t>
    <rPh sb="0" eb="1">
      <t>シ</t>
    </rPh>
    <rPh sb="1" eb="2">
      <t>タ</t>
    </rPh>
    <phoneticPr fontId="3"/>
  </si>
  <si>
    <t>安田</t>
    <rPh sb="0" eb="1">
      <t>ヤス</t>
    </rPh>
    <rPh sb="1" eb="2">
      <t>タ</t>
    </rPh>
    <phoneticPr fontId="3"/>
  </si>
  <si>
    <t>鎌田</t>
    <rPh sb="0" eb="2">
      <t>カマタ</t>
    </rPh>
    <phoneticPr fontId="3"/>
  </si>
  <si>
    <t>青森鎌田</t>
    <rPh sb="0" eb="2">
      <t>アオモリ</t>
    </rPh>
    <rPh sb="2" eb="4">
      <t>カマタ</t>
    </rPh>
    <phoneticPr fontId="3"/>
  </si>
  <si>
    <t>妙見</t>
    <rPh sb="0" eb="1">
      <t>ミョウ</t>
    </rPh>
    <rPh sb="1" eb="2">
      <t>ミ</t>
    </rPh>
    <phoneticPr fontId="3"/>
  </si>
  <si>
    <t>篠田・柳川</t>
    <rPh sb="0" eb="2">
      <t>シノダ</t>
    </rPh>
    <rPh sb="3" eb="5">
      <t>ヤナガワ</t>
    </rPh>
    <phoneticPr fontId="3"/>
  </si>
  <si>
    <t>西滝</t>
    <rPh sb="0" eb="2">
      <t>ニシタキ</t>
    </rPh>
    <phoneticPr fontId="3"/>
  </si>
  <si>
    <t>浅虫</t>
    <rPh sb="0" eb="2">
      <t>アサムシ</t>
    </rPh>
    <phoneticPr fontId="3"/>
  </si>
  <si>
    <t>東岳</t>
    <rPh sb="0" eb="1">
      <t>ヒガシ</t>
    </rPh>
    <rPh sb="1" eb="2">
      <t>ダケ</t>
    </rPh>
    <phoneticPr fontId="3"/>
  </si>
  <si>
    <t>上記</t>
    <rPh sb="0" eb="2">
      <t>ジョウキ</t>
    </rPh>
    <phoneticPr fontId="3"/>
  </si>
  <si>
    <t>油川</t>
    <rPh sb="0" eb="2">
      <t>アブラカワ</t>
    </rPh>
    <phoneticPr fontId="3"/>
  </si>
  <si>
    <t>以外</t>
    <rPh sb="0" eb="2">
      <t>イガイ</t>
    </rPh>
    <phoneticPr fontId="3"/>
  </si>
  <si>
    <t>後潟</t>
    <rPh sb="0" eb="2">
      <t>ウシロガタ</t>
    </rPh>
    <phoneticPr fontId="3"/>
  </si>
  <si>
    <t>市内</t>
    <rPh sb="0" eb="2">
      <t>シナイ</t>
    </rPh>
    <phoneticPr fontId="3"/>
  </si>
  <si>
    <t>青森市</t>
    <rPh sb="0" eb="3">
      <t>アオモリシ</t>
    </rPh>
    <phoneticPr fontId="3"/>
  </si>
  <si>
    <t>横内</t>
    <rPh sb="0" eb="2">
      <t>ヨコウチ</t>
    </rPh>
    <phoneticPr fontId="3"/>
  </si>
  <si>
    <t>幸畑</t>
    <rPh sb="0" eb="1">
      <t>サチ</t>
    </rPh>
    <rPh sb="1" eb="2">
      <t>ハタケ</t>
    </rPh>
    <phoneticPr fontId="3"/>
  </si>
  <si>
    <t>販売本社</t>
    <rPh sb="0" eb="2">
      <t>ハンバイ</t>
    </rPh>
    <rPh sb="2" eb="4">
      <t>ホンシャ</t>
    </rPh>
    <phoneticPr fontId="3"/>
  </si>
  <si>
    <t>小柳</t>
    <rPh sb="0" eb="2">
      <t>コヤナギ</t>
    </rPh>
    <phoneticPr fontId="3"/>
  </si>
  <si>
    <t>むつ</t>
    <phoneticPr fontId="3"/>
  </si>
  <si>
    <t>造道・海手</t>
    <rPh sb="0" eb="1">
      <t>ツク</t>
    </rPh>
    <rPh sb="1" eb="2">
      <t>ミチ</t>
    </rPh>
    <rPh sb="3" eb="5">
      <t>ウミテ</t>
    </rPh>
    <phoneticPr fontId="3"/>
  </si>
  <si>
    <t>造道・山手</t>
    <rPh sb="0" eb="1">
      <t>ツク</t>
    </rPh>
    <rPh sb="1" eb="2">
      <t>ミチ</t>
    </rPh>
    <rPh sb="3" eb="5">
      <t>ヤマテ</t>
    </rPh>
    <phoneticPr fontId="3"/>
  </si>
  <si>
    <t>むつ市</t>
    <rPh sb="2" eb="3">
      <t>シ</t>
    </rPh>
    <phoneticPr fontId="3"/>
  </si>
  <si>
    <t>川内</t>
    <rPh sb="0" eb="2">
      <t>カワウチ</t>
    </rPh>
    <phoneticPr fontId="3"/>
  </si>
  <si>
    <t>合浦・港町</t>
    <rPh sb="0" eb="1">
      <t>ア</t>
    </rPh>
    <rPh sb="1" eb="2">
      <t>ウラ</t>
    </rPh>
    <rPh sb="3" eb="5">
      <t>ミナトマチ</t>
    </rPh>
    <phoneticPr fontId="3"/>
  </si>
  <si>
    <t>毎日田名部</t>
    <rPh sb="0" eb="2">
      <t>マイニチ</t>
    </rPh>
    <rPh sb="2" eb="5">
      <t>タナブ</t>
    </rPh>
    <phoneticPr fontId="3"/>
  </si>
  <si>
    <t>栄町・浪打</t>
    <rPh sb="0" eb="2">
      <t>サカエマチ</t>
    </rPh>
    <rPh sb="3" eb="5">
      <t>ナミウチ</t>
    </rPh>
    <phoneticPr fontId="3"/>
  </si>
  <si>
    <t>松森・佃</t>
    <rPh sb="0" eb="2">
      <t>マツモリ</t>
    </rPh>
    <rPh sb="3" eb="4">
      <t>ツクダ</t>
    </rPh>
    <phoneticPr fontId="3"/>
  </si>
  <si>
    <t>易国間</t>
    <rPh sb="0" eb="1">
      <t>エキ</t>
    </rPh>
    <rPh sb="1" eb="2">
      <t>クニ</t>
    </rPh>
    <rPh sb="2" eb="3">
      <t>マ</t>
    </rPh>
    <phoneticPr fontId="3"/>
  </si>
  <si>
    <t>下北郡</t>
    <rPh sb="0" eb="3">
      <t>シモキタグン</t>
    </rPh>
    <phoneticPr fontId="3"/>
  </si>
  <si>
    <t>佐井</t>
    <rPh sb="0" eb="2">
      <t>サイ</t>
    </rPh>
    <phoneticPr fontId="3"/>
  </si>
  <si>
    <t>青森地区合計</t>
    <rPh sb="0" eb="2">
      <t>アオモリ</t>
    </rPh>
    <rPh sb="2" eb="4">
      <t>チク</t>
    </rPh>
    <rPh sb="4" eb="6">
      <t>ゴウケイ</t>
    </rPh>
    <phoneticPr fontId="3"/>
  </si>
  <si>
    <t>むつ・下北地区合計</t>
    <rPh sb="3" eb="5">
      <t>シモキタ</t>
    </rPh>
    <rPh sb="5" eb="7">
      <t>チク</t>
    </rPh>
    <rPh sb="7" eb="9">
      <t>ゴウケイ</t>
    </rPh>
    <phoneticPr fontId="3"/>
  </si>
  <si>
    <t>備考:</t>
    <rPh sb="0" eb="2">
      <t>ビコウ</t>
    </rPh>
    <phoneticPr fontId="3"/>
  </si>
  <si>
    <t>媒　　体</t>
    <rPh sb="0" eb="1">
      <t>バイ</t>
    </rPh>
    <rPh sb="3" eb="4">
      <t>カラダ</t>
    </rPh>
    <phoneticPr fontId="3"/>
  </si>
  <si>
    <t>●</t>
    <phoneticPr fontId="3"/>
  </si>
  <si>
    <t>※　は夕刊のみ折込販売店区域</t>
  </si>
  <si>
    <t>産経新聞</t>
    <rPh sb="0" eb="4">
      <t>サ</t>
    </rPh>
    <phoneticPr fontId="3"/>
  </si>
  <si>
    <t>●</t>
    <phoneticPr fontId="3"/>
  </si>
  <si>
    <t>0</t>
    <phoneticPr fontId="3"/>
  </si>
  <si>
    <t>6</t>
    <phoneticPr fontId="3"/>
  </si>
  <si>
    <t>7</t>
    <phoneticPr fontId="3"/>
  </si>
  <si>
    <t>9</t>
    <phoneticPr fontId="3"/>
  </si>
  <si>
    <t>1</t>
    <phoneticPr fontId="3"/>
  </si>
  <si>
    <t>栄町</t>
    <rPh sb="0" eb="2">
      <t>サカエマチ</t>
    </rPh>
    <phoneticPr fontId="3"/>
  </si>
  <si>
    <t>六   戸</t>
    <rPh sb="0" eb="1">
      <t>ロク</t>
    </rPh>
    <rPh sb="4" eb="5">
      <t>ト</t>
    </rPh>
    <phoneticPr fontId="3"/>
  </si>
  <si>
    <t>長　　島</t>
  </si>
  <si>
    <t>本　　町</t>
  </si>
  <si>
    <t>計</t>
  </si>
  <si>
    <t>新町・安方</t>
  </si>
  <si>
    <t>青　　森</t>
  </si>
  <si>
    <t>古　　川</t>
  </si>
  <si>
    <t>荒　　川</t>
  </si>
  <si>
    <t>産　経　新　聞</t>
  </si>
  <si>
    <t>小　　浜</t>
  </si>
  <si>
    <t>妙　　見</t>
  </si>
  <si>
    <t>店　　　名</t>
  </si>
  <si>
    <t>部　　数</t>
  </si>
  <si>
    <t>三　　内</t>
  </si>
  <si>
    <t>新　　城</t>
  </si>
  <si>
    <t>石　　江</t>
  </si>
  <si>
    <t>勝　　田</t>
  </si>
  <si>
    <t>筒　　井</t>
  </si>
  <si>
    <t>戸　　山</t>
  </si>
  <si>
    <t>浜　　館</t>
  </si>
  <si>
    <t>日　経　新　聞</t>
  </si>
  <si>
    <t>浪　　岡</t>
  </si>
  <si>
    <t>中   央</t>
  </si>
  <si>
    <t>城　 東</t>
  </si>
  <si>
    <t>　弘前市</t>
  </si>
  <si>
    <t>大学前</t>
  </si>
  <si>
    <t>中　 央</t>
  </si>
  <si>
    <t>城   西</t>
  </si>
  <si>
    <t>富　 田</t>
  </si>
  <si>
    <t>駒   越</t>
  </si>
  <si>
    <t>下　 町</t>
  </si>
  <si>
    <t>桔梗野</t>
  </si>
  <si>
    <t>西　 部</t>
  </si>
  <si>
    <t>桜ヶ丘</t>
  </si>
  <si>
    <t>小　 沢</t>
  </si>
  <si>
    <t>北　 部</t>
  </si>
  <si>
    <t>南　 部</t>
  </si>
  <si>
    <t>下湯口・悪戸</t>
  </si>
  <si>
    <t>一野渡</t>
  </si>
  <si>
    <t>石　 川</t>
  </si>
  <si>
    <t>国　 吉</t>
  </si>
  <si>
    <t>高　 杉</t>
  </si>
  <si>
    <t>裾　 野</t>
  </si>
  <si>
    <t>三世寺</t>
  </si>
  <si>
    <t>新　 和</t>
  </si>
  <si>
    <r>
      <t>（合）</t>
    </r>
    <r>
      <rPr>
        <sz val="9"/>
        <rFont val="ＭＳ Ｐゴシック"/>
        <family val="3"/>
        <charset val="128"/>
      </rPr>
      <t>五所川原</t>
    </r>
  </si>
  <si>
    <t>五所川原</t>
  </si>
  <si>
    <t>金   木</t>
  </si>
  <si>
    <t>市   浦</t>
  </si>
  <si>
    <t>黒　　石</t>
  </si>
  <si>
    <t>大    畑</t>
  </si>
  <si>
    <t>大   畑</t>
  </si>
  <si>
    <t>川    内</t>
  </si>
  <si>
    <t>川　 内</t>
  </si>
  <si>
    <t>脇野沢</t>
  </si>
  <si>
    <t>易国間</t>
  </si>
  <si>
    <t>板   柳</t>
  </si>
  <si>
    <t>鶴   田</t>
  </si>
  <si>
    <t>中   泊</t>
  </si>
  <si>
    <t>木　 造</t>
  </si>
  <si>
    <t>木　造</t>
  </si>
  <si>
    <t>森　 田</t>
  </si>
  <si>
    <t>　　柏</t>
  </si>
  <si>
    <t>稲　 垣</t>
  </si>
  <si>
    <t>車　 力</t>
  </si>
  <si>
    <t>鰺ヶ沢</t>
  </si>
  <si>
    <t>深　 浦</t>
  </si>
  <si>
    <r>
      <rPr>
        <sz val="8"/>
        <rFont val="ＭＳ Ｐゴシック"/>
        <family val="3"/>
        <charset val="128"/>
      </rPr>
      <t>（合）</t>
    </r>
    <r>
      <rPr>
        <sz val="9"/>
        <rFont val="ＭＳ Ｐゴシック"/>
        <family val="3"/>
        <charset val="128"/>
      </rPr>
      <t>北金ヶ沢</t>
    </r>
  </si>
  <si>
    <t>尾　 上</t>
  </si>
  <si>
    <t>平　 賀</t>
  </si>
  <si>
    <t>碇ヶ関</t>
  </si>
  <si>
    <t>藤　 崎</t>
  </si>
  <si>
    <r>
      <t>（合）</t>
    </r>
    <r>
      <rPr>
        <sz val="11"/>
        <rFont val="ＭＳ Ｐゴシック"/>
        <family val="3"/>
        <charset val="128"/>
      </rPr>
      <t>五   戸</t>
    </r>
    <rPh sb="3" eb="4">
      <t>ゴ</t>
    </rPh>
    <rPh sb="7" eb="8">
      <t>ト</t>
    </rPh>
    <phoneticPr fontId="3"/>
  </si>
  <si>
    <r>
      <t>（合）</t>
    </r>
    <r>
      <rPr>
        <sz val="11"/>
        <rFont val="ＭＳ Ｐゴシック"/>
        <family val="3"/>
        <charset val="128"/>
      </rPr>
      <t>名   川</t>
    </r>
    <rPh sb="1" eb="2">
      <t>ゴウ</t>
    </rPh>
    <rPh sb="3" eb="4">
      <t>ナ</t>
    </rPh>
    <rPh sb="7" eb="8">
      <t>カワ</t>
    </rPh>
    <phoneticPr fontId="3"/>
  </si>
  <si>
    <r>
      <t>（合）</t>
    </r>
    <r>
      <rPr>
        <sz val="11"/>
        <rFont val="ＭＳ Ｐゴシック"/>
        <family val="3"/>
        <charset val="128"/>
      </rPr>
      <t>三   戸</t>
    </r>
    <rPh sb="1" eb="2">
      <t>ゴウ</t>
    </rPh>
    <rPh sb="3" eb="4">
      <t>サン</t>
    </rPh>
    <rPh sb="7" eb="8">
      <t>コ</t>
    </rPh>
    <phoneticPr fontId="3"/>
  </si>
  <si>
    <r>
      <t>（合）</t>
    </r>
    <r>
      <rPr>
        <sz val="11"/>
        <rFont val="ＭＳ Ｐゴシック"/>
        <family val="3"/>
        <charset val="128"/>
      </rPr>
      <t>田　 子</t>
    </r>
    <rPh sb="1" eb="2">
      <t>ゴウ</t>
    </rPh>
    <rPh sb="3" eb="4">
      <t>タ</t>
    </rPh>
    <rPh sb="6" eb="7">
      <t>コ</t>
    </rPh>
    <phoneticPr fontId="3"/>
  </si>
  <si>
    <t>読　売　新　聞</t>
  </si>
  <si>
    <t>朝　日　新　聞</t>
  </si>
  <si>
    <t>毎　日　新　聞</t>
  </si>
  <si>
    <t>東　奥　日　報</t>
  </si>
  <si>
    <t>青</t>
  </si>
  <si>
    <t>森</t>
  </si>
  <si>
    <t>市</t>
  </si>
  <si>
    <t>小　　計</t>
  </si>
  <si>
    <t>→</t>
  </si>
  <si>
    <t>)</t>
  </si>
  <si>
    <t>※　帯にする・しない等の指定はできません。</t>
  </si>
  <si>
    <t>弘　　　　　　　　前　　　　　　　　市</t>
  </si>
  <si>
    <t>相　 馬</t>
    <rPh sb="0" eb="1">
      <t>ソウ</t>
    </rPh>
    <rPh sb="3" eb="4">
      <t>ウマ</t>
    </rPh>
    <phoneticPr fontId="3"/>
  </si>
  <si>
    <t>また、日経新聞の部数は当社手配可能な部数です。</t>
  </si>
  <si>
    <t>注．東奥日報、日経新聞は予約制で先着順に折込を行っております、お申し込みは出来るだけ早めにお願い致します。</t>
  </si>
  <si>
    <t>黒　石　市</t>
  </si>
  <si>
    <t>む　　つ　　市</t>
  </si>
  <si>
    <t>下　北　郡</t>
  </si>
  <si>
    <t>北 津 軽 郡</t>
  </si>
  <si>
    <t>注．東奥日報は予約制で先着順に折込を行っております、お申し込みは出来るだけ早めにお願い致します。</t>
  </si>
  <si>
    <t>東　津　軽　郡</t>
  </si>
  <si>
    <t>つ　が　る　市</t>
  </si>
  <si>
    <t>※　（合）印は合売店です。完全な新聞の銘柄指定はできません。</t>
  </si>
  <si>
    <t>西　津　軽　郡</t>
  </si>
  <si>
    <t xml:space="preserve">　　 </t>
  </si>
  <si>
    <t>平　川　市</t>
  </si>
  <si>
    <t>南　津　軽　郡</t>
  </si>
  <si>
    <t>ニュータウン</t>
    <phoneticPr fontId="3"/>
  </si>
  <si>
    <t>注．十和田市は、旧十和田湖町を含みます。日経新聞の部数は当社手配可能な部数です。</t>
    <rPh sb="0" eb="1">
      <t>チュウ</t>
    </rPh>
    <rPh sb="2" eb="6">
      <t>トワダシ</t>
    </rPh>
    <rPh sb="8" eb="9">
      <t>キュウ</t>
    </rPh>
    <rPh sb="9" eb="14">
      <t>トワダコマチ</t>
    </rPh>
    <rPh sb="15" eb="16">
      <t>フク</t>
    </rPh>
    <rPh sb="20" eb="22">
      <t>ニッケイ</t>
    </rPh>
    <rPh sb="22" eb="24">
      <t>シンブン</t>
    </rPh>
    <rPh sb="25" eb="27">
      <t>ブスウ</t>
    </rPh>
    <rPh sb="28" eb="30">
      <t>トウシャ</t>
    </rPh>
    <rPh sb="30" eb="32">
      <t>テハイ</t>
    </rPh>
    <rPh sb="32" eb="34">
      <t>カノウ</t>
    </rPh>
    <rPh sb="35" eb="37">
      <t>ブスウ</t>
    </rPh>
    <phoneticPr fontId="3"/>
  </si>
  <si>
    <t>※　（合）印は合売店です。完全な新聞の銘柄指定はできません。　日経新聞（Ｙ．読売新聞）</t>
  </si>
  <si>
    <t>※　（合）印は合売店です。完全な新聞の銘柄指定はできません。　日経新聞（Ｔ．東奥日報　）</t>
  </si>
  <si>
    <t>中居林</t>
    <rPh sb="0" eb="2">
      <t>ナカイ</t>
    </rPh>
    <rPh sb="2" eb="3">
      <t>バヤシ</t>
    </rPh>
    <phoneticPr fontId="3"/>
  </si>
  <si>
    <t>むつ西部</t>
    <rPh sb="2" eb="4">
      <t>セイブ</t>
    </rPh>
    <phoneticPr fontId="3"/>
  </si>
  <si>
    <r>
      <t>（M）</t>
    </r>
    <r>
      <rPr>
        <sz val="10"/>
        <rFont val="ＭＳ Ｐゴシック"/>
        <family val="3"/>
        <charset val="128"/>
      </rPr>
      <t>むつ西部</t>
    </r>
    <rPh sb="5" eb="7">
      <t>セイブ</t>
    </rPh>
    <phoneticPr fontId="3"/>
  </si>
  <si>
    <t>むつ南部</t>
    <rPh sb="2" eb="4">
      <t>ナンブ</t>
    </rPh>
    <phoneticPr fontId="3"/>
  </si>
  <si>
    <r>
      <t>（M）</t>
    </r>
    <r>
      <rPr>
        <sz val="10"/>
        <rFont val="ＭＳ Ｐゴシック"/>
        <family val="3"/>
        <charset val="128"/>
      </rPr>
      <t>むつ南部</t>
    </r>
    <rPh sb="5" eb="7">
      <t>ナンブ</t>
    </rPh>
    <phoneticPr fontId="3"/>
  </si>
  <si>
    <t>むつ東部</t>
    <rPh sb="2" eb="4">
      <t>トウブ</t>
    </rPh>
    <phoneticPr fontId="3"/>
  </si>
  <si>
    <r>
      <t>（M）</t>
    </r>
    <r>
      <rPr>
        <sz val="10"/>
        <rFont val="ＭＳ Ｐゴシック"/>
        <family val="3"/>
        <charset val="128"/>
      </rPr>
      <t>むつ東部</t>
    </r>
    <rPh sb="5" eb="7">
      <t>トウブ</t>
    </rPh>
    <phoneticPr fontId="3"/>
  </si>
  <si>
    <t>中央青柳堤</t>
    <rPh sb="0" eb="2">
      <t>チュウオウ</t>
    </rPh>
    <rPh sb="2" eb="4">
      <t>アオヤギ</t>
    </rPh>
    <rPh sb="4" eb="5">
      <t>ツツミ</t>
    </rPh>
    <phoneticPr fontId="3"/>
  </si>
  <si>
    <t>(</t>
    <phoneticPr fontId="3"/>
  </si>
  <si>
    <t>)</t>
    <phoneticPr fontId="3"/>
  </si>
  <si>
    <r>
      <t>Ｓ</t>
    </r>
    <r>
      <rPr>
        <sz val="11"/>
        <rFont val="ＭＳ Ｐゴシック"/>
        <family val="3"/>
        <charset val="128"/>
      </rPr>
      <t>　黒　石</t>
    </r>
  </si>
  <si>
    <r>
      <t>（合）</t>
    </r>
    <r>
      <rPr>
        <sz val="11"/>
        <rFont val="ＭＳ Ｐゴシック"/>
        <family val="3"/>
        <charset val="128"/>
      </rPr>
      <t>大   間</t>
    </r>
  </si>
  <si>
    <r>
      <rPr>
        <sz val="8"/>
        <rFont val="ＭＳ Ｐゴシック"/>
        <family val="3"/>
        <charset val="128"/>
      </rPr>
      <t>（合）</t>
    </r>
    <r>
      <rPr>
        <sz val="11"/>
        <rFont val="ＭＳ Ｐゴシック"/>
        <family val="3"/>
        <charset val="128"/>
      </rPr>
      <t>佐   井</t>
    </r>
  </si>
  <si>
    <r>
      <t>（合）</t>
    </r>
    <r>
      <rPr>
        <sz val="11"/>
        <rFont val="ＭＳ Ｐゴシック"/>
        <family val="3"/>
        <charset val="128"/>
      </rPr>
      <t>板   柳</t>
    </r>
  </si>
  <si>
    <r>
      <t>（合）</t>
    </r>
    <r>
      <rPr>
        <sz val="11"/>
        <rFont val="ＭＳ Ｐゴシック"/>
        <family val="3"/>
        <charset val="128"/>
      </rPr>
      <t>今　別</t>
    </r>
  </si>
  <si>
    <r>
      <rPr>
        <sz val="8"/>
        <rFont val="ＭＳ Ｐゴシック"/>
        <family val="3"/>
        <charset val="128"/>
      </rPr>
      <t>（合）</t>
    </r>
    <r>
      <rPr>
        <sz val="11"/>
        <rFont val="ＭＳ Ｐゴシック"/>
        <family val="3"/>
        <charset val="128"/>
      </rPr>
      <t>木   造</t>
    </r>
  </si>
  <si>
    <r>
      <rPr>
        <sz val="8"/>
        <rFont val="ＭＳ Ｐゴシック"/>
        <family val="3"/>
        <charset val="128"/>
      </rPr>
      <t>（合）</t>
    </r>
    <r>
      <rPr>
        <sz val="11"/>
        <rFont val="ＭＳ Ｐゴシック"/>
        <family val="3"/>
        <charset val="128"/>
      </rPr>
      <t>鳴　 沢</t>
    </r>
  </si>
  <si>
    <r>
      <rPr>
        <sz val="8"/>
        <rFont val="ＭＳ Ｐゴシック"/>
        <family val="3"/>
        <charset val="128"/>
      </rPr>
      <t>(合)</t>
    </r>
    <r>
      <rPr>
        <sz val="11"/>
        <rFont val="ＭＳ Ｐゴシック"/>
        <family val="3"/>
        <charset val="128"/>
      </rPr>
      <t>鰺 ヶ沢</t>
    </r>
  </si>
  <si>
    <r>
      <rPr>
        <sz val="8"/>
        <rFont val="ＭＳ Ｐゴシック"/>
        <family val="3"/>
        <charset val="128"/>
      </rPr>
      <t>（合）</t>
    </r>
    <r>
      <rPr>
        <sz val="11"/>
        <rFont val="ＭＳ Ｐゴシック"/>
        <family val="3"/>
        <charset val="128"/>
      </rPr>
      <t>深 　浦</t>
    </r>
  </si>
  <si>
    <r>
      <rPr>
        <sz val="8"/>
        <rFont val="ＭＳ Ｐゴシック"/>
        <family val="3"/>
        <charset val="128"/>
      </rPr>
      <t>（合）</t>
    </r>
    <r>
      <rPr>
        <sz val="11"/>
        <rFont val="ＭＳ Ｐゴシック"/>
        <family val="3"/>
        <charset val="128"/>
      </rPr>
      <t>岩　 崎</t>
    </r>
  </si>
  <si>
    <r>
      <t>（合）</t>
    </r>
    <r>
      <rPr>
        <sz val="11"/>
        <rFont val="ＭＳ Ｐゴシック"/>
        <family val="3"/>
        <charset val="128"/>
      </rPr>
      <t>尾　 上</t>
    </r>
  </si>
  <si>
    <r>
      <t>（合）</t>
    </r>
    <r>
      <rPr>
        <sz val="11"/>
        <rFont val="ＭＳ Ｐゴシック"/>
        <family val="3"/>
        <charset val="128"/>
      </rPr>
      <t>平　 賀</t>
    </r>
  </si>
  <si>
    <r>
      <t>（合）</t>
    </r>
    <r>
      <rPr>
        <sz val="11"/>
        <rFont val="ＭＳ Ｐゴシック"/>
        <family val="3"/>
        <charset val="128"/>
      </rPr>
      <t>碇ヶ関</t>
    </r>
  </si>
  <si>
    <t>大　 鰐</t>
  </si>
  <si>
    <t>田舎館</t>
  </si>
  <si>
    <r>
      <t xml:space="preserve">小 </t>
    </r>
    <r>
      <rPr>
        <sz val="11"/>
        <rFont val="ＭＳ Ｐゴシック"/>
        <family val="3"/>
        <charset val="128"/>
      </rPr>
      <t xml:space="preserve">  計</t>
    </r>
    <rPh sb="0" eb="1">
      <t>ショウ</t>
    </rPh>
    <rPh sb="4" eb="5">
      <t>ケイ</t>
    </rPh>
    <phoneticPr fontId="3"/>
  </si>
  <si>
    <r>
      <t xml:space="preserve">小 </t>
    </r>
    <r>
      <rPr>
        <sz val="11"/>
        <rFont val="ＭＳ Ｐゴシック"/>
        <family val="3"/>
        <charset val="128"/>
      </rPr>
      <t xml:space="preserve">   計</t>
    </r>
    <rPh sb="0" eb="1">
      <t>ショウ</t>
    </rPh>
    <rPh sb="5" eb="6">
      <t>ケイ</t>
    </rPh>
    <phoneticPr fontId="3"/>
  </si>
  <si>
    <r>
      <rPr>
        <sz val="8"/>
        <rFont val="ＭＳ Ｐゴシック"/>
        <family val="3"/>
        <charset val="128"/>
      </rPr>
      <t>（合）</t>
    </r>
    <r>
      <rPr>
        <sz val="11"/>
        <rFont val="ＭＳ Ｐゴシック"/>
        <family val="3"/>
        <charset val="128"/>
      </rPr>
      <t>東   部</t>
    </r>
    <rPh sb="1" eb="2">
      <t>ゴウ</t>
    </rPh>
    <rPh sb="3" eb="4">
      <t>ヒガシ</t>
    </rPh>
    <rPh sb="7" eb="8">
      <t>ブ</t>
    </rPh>
    <phoneticPr fontId="3"/>
  </si>
  <si>
    <r>
      <rPr>
        <sz val="8"/>
        <rFont val="ＭＳ Ｐゴシック"/>
        <family val="3"/>
        <charset val="128"/>
      </rPr>
      <t>（合）</t>
    </r>
    <r>
      <rPr>
        <sz val="11"/>
        <rFont val="ＭＳ Ｐゴシック"/>
        <family val="3"/>
        <charset val="128"/>
      </rPr>
      <t>西   部</t>
    </r>
    <rPh sb="1" eb="2">
      <t>ゴウ</t>
    </rPh>
    <rPh sb="3" eb="4">
      <t>ニシ</t>
    </rPh>
    <rPh sb="7" eb="8">
      <t>ブ</t>
    </rPh>
    <phoneticPr fontId="3"/>
  </si>
  <si>
    <r>
      <rPr>
        <sz val="8"/>
        <rFont val="ＭＳ Ｐゴシック"/>
        <family val="3"/>
        <charset val="128"/>
      </rPr>
      <t>（合）</t>
    </r>
    <r>
      <rPr>
        <sz val="11"/>
        <rFont val="ＭＳ Ｐゴシック"/>
        <family val="3"/>
        <charset val="128"/>
      </rPr>
      <t>南   部</t>
    </r>
    <rPh sb="1" eb="2">
      <t>ゴウ</t>
    </rPh>
    <rPh sb="3" eb="4">
      <t>ミナミ</t>
    </rPh>
    <rPh sb="7" eb="8">
      <t>ブ</t>
    </rPh>
    <phoneticPr fontId="3"/>
  </si>
  <si>
    <r>
      <rPr>
        <sz val="8"/>
        <rFont val="ＭＳ Ｐゴシック"/>
        <family val="3"/>
        <charset val="128"/>
      </rPr>
      <t>（合）</t>
    </r>
    <r>
      <rPr>
        <sz val="11"/>
        <rFont val="ＭＳ Ｐゴシック"/>
        <family val="3"/>
        <charset val="128"/>
      </rPr>
      <t>北   部</t>
    </r>
    <rPh sb="1" eb="2">
      <t>ゴウ</t>
    </rPh>
    <rPh sb="3" eb="4">
      <t>キタ</t>
    </rPh>
    <rPh sb="7" eb="8">
      <t>ブ</t>
    </rPh>
    <phoneticPr fontId="3"/>
  </si>
  <si>
    <r>
      <t>Ｙ</t>
    </r>
    <r>
      <rPr>
        <sz val="11"/>
        <rFont val="ＭＳ Ｐゴシック"/>
        <family val="3"/>
        <charset val="128"/>
      </rPr>
      <t>　十和田</t>
    </r>
    <rPh sb="2" eb="5">
      <t>トワダ</t>
    </rPh>
    <phoneticPr fontId="3"/>
  </si>
  <si>
    <r>
      <t>（合）</t>
    </r>
    <r>
      <rPr>
        <sz val="11"/>
        <rFont val="ＭＳ Ｐゴシック"/>
        <family val="3"/>
        <charset val="128"/>
      </rPr>
      <t>東　部</t>
    </r>
    <rPh sb="3" eb="4">
      <t>ヒガシ</t>
    </rPh>
    <rPh sb="5" eb="6">
      <t>ブ</t>
    </rPh>
    <phoneticPr fontId="3"/>
  </si>
  <si>
    <r>
      <t>（合）</t>
    </r>
    <r>
      <rPr>
        <sz val="11"/>
        <rFont val="ＭＳ Ｐゴシック"/>
        <family val="3"/>
        <charset val="128"/>
      </rPr>
      <t>西　部</t>
    </r>
    <rPh sb="3" eb="4">
      <t>ニシ</t>
    </rPh>
    <rPh sb="5" eb="6">
      <t>ブ</t>
    </rPh>
    <phoneticPr fontId="3"/>
  </si>
  <si>
    <r>
      <rPr>
        <sz val="8"/>
        <rFont val="ＭＳ Ｐゴシック"/>
        <family val="3"/>
        <charset val="128"/>
      </rPr>
      <t>（合）</t>
    </r>
    <r>
      <rPr>
        <sz val="11"/>
        <rFont val="ＭＳ Ｐゴシック"/>
        <family val="3"/>
        <charset val="128"/>
      </rPr>
      <t>浜通り</t>
    </r>
    <rPh sb="1" eb="2">
      <t>ゴウ</t>
    </rPh>
    <rPh sb="3" eb="4">
      <t>ハマ</t>
    </rPh>
    <rPh sb="4" eb="5">
      <t>ドオ</t>
    </rPh>
    <phoneticPr fontId="3"/>
  </si>
  <si>
    <r>
      <t>Ｙ</t>
    </r>
    <r>
      <rPr>
        <sz val="11"/>
        <rFont val="ＭＳ Ｐゴシック"/>
        <family val="3"/>
        <charset val="128"/>
      </rPr>
      <t>　三   沢</t>
    </r>
    <rPh sb="2" eb="3">
      <t>サン</t>
    </rPh>
    <rPh sb="6" eb="7">
      <t>サワ</t>
    </rPh>
    <phoneticPr fontId="3"/>
  </si>
  <si>
    <r>
      <rPr>
        <sz val="8"/>
        <rFont val="ＭＳ Ｐゴシック"/>
        <family val="3"/>
        <charset val="128"/>
      </rPr>
      <t>T</t>
    </r>
    <r>
      <rPr>
        <sz val="11"/>
        <rFont val="ＭＳ Ｐゴシック"/>
        <family val="3"/>
        <charset val="128"/>
      </rPr>
      <t>　野辺地</t>
    </r>
    <rPh sb="2" eb="3">
      <t>ノ</t>
    </rPh>
    <rPh sb="3" eb="4">
      <t>ヘ</t>
    </rPh>
    <rPh sb="4" eb="5">
      <t>ジ</t>
    </rPh>
    <phoneticPr fontId="3"/>
  </si>
  <si>
    <r>
      <t>（合）</t>
    </r>
    <r>
      <rPr>
        <sz val="11"/>
        <rFont val="ＭＳ Ｐゴシック"/>
        <family val="3"/>
        <charset val="128"/>
      </rPr>
      <t>野辺地</t>
    </r>
    <rPh sb="1" eb="2">
      <t>ゴウ</t>
    </rPh>
    <rPh sb="3" eb="4">
      <t>ノ</t>
    </rPh>
    <rPh sb="4" eb="5">
      <t>ヘ</t>
    </rPh>
    <rPh sb="5" eb="6">
      <t>ジ</t>
    </rPh>
    <phoneticPr fontId="3"/>
  </si>
  <si>
    <r>
      <t>（合）</t>
    </r>
    <r>
      <rPr>
        <sz val="11"/>
        <rFont val="ＭＳ Ｐゴシック"/>
        <family val="3"/>
        <charset val="128"/>
      </rPr>
      <t>八   木</t>
    </r>
    <rPh sb="1" eb="2">
      <t>ゴウ</t>
    </rPh>
    <rPh sb="3" eb="4">
      <t>ハチ</t>
    </rPh>
    <rPh sb="7" eb="8">
      <t>キ</t>
    </rPh>
    <phoneticPr fontId="3"/>
  </si>
  <si>
    <r>
      <t>（合）</t>
    </r>
    <r>
      <rPr>
        <sz val="11"/>
        <rFont val="ＭＳ Ｐゴシック"/>
        <family val="3"/>
        <charset val="128"/>
      </rPr>
      <t>車　力</t>
    </r>
    <phoneticPr fontId="3"/>
  </si>
  <si>
    <t>中 　央</t>
    <phoneticPr fontId="3"/>
  </si>
  <si>
    <r>
      <t>（合）</t>
    </r>
    <r>
      <rPr>
        <sz val="11"/>
        <rFont val="ＭＳ Ｐゴシック"/>
        <family val="3"/>
        <charset val="128"/>
      </rPr>
      <t>侍   浜</t>
    </r>
    <rPh sb="1" eb="2">
      <t>ゴウ</t>
    </rPh>
    <rPh sb="3" eb="4">
      <t>サムライ</t>
    </rPh>
    <rPh sb="7" eb="8">
      <t>ハマ</t>
    </rPh>
    <phoneticPr fontId="3"/>
  </si>
  <si>
    <r>
      <t>（合）</t>
    </r>
    <r>
      <rPr>
        <sz val="11"/>
        <rFont val="ＭＳ Ｐゴシック"/>
        <family val="3"/>
        <charset val="128"/>
      </rPr>
      <t>夏井港</t>
    </r>
    <rPh sb="1" eb="2">
      <t>ゴウ</t>
    </rPh>
    <rPh sb="3" eb="4">
      <t>ナツ</t>
    </rPh>
    <rPh sb="4" eb="5">
      <t>イ</t>
    </rPh>
    <rPh sb="5" eb="6">
      <t>ミナト</t>
    </rPh>
    <phoneticPr fontId="3"/>
  </si>
  <si>
    <r>
      <rPr>
        <sz val="8"/>
        <rFont val="ＭＳ Ｐゴシック"/>
        <family val="3"/>
        <charset val="128"/>
      </rPr>
      <t>（合）</t>
    </r>
    <r>
      <rPr>
        <sz val="11"/>
        <rFont val="ＭＳ Ｐゴシック"/>
        <family val="3"/>
        <charset val="128"/>
      </rPr>
      <t>稲　垣</t>
    </r>
    <phoneticPr fontId="3"/>
  </si>
  <si>
    <r>
      <rPr>
        <sz val="8"/>
        <rFont val="ＭＳ Ｐゴシック"/>
        <family val="3"/>
        <charset val="128"/>
      </rPr>
      <t>（合）</t>
    </r>
    <r>
      <rPr>
        <sz val="11"/>
        <rFont val="ＭＳ Ｐゴシック"/>
        <family val="3"/>
        <charset val="128"/>
      </rPr>
      <t>大　 鰐</t>
    </r>
  </si>
  <si>
    <r>
      <t>（合）</t>
    </r>
    <r>
      <rPr>
        <sz val="11"/>
        <rFont val="ＭＳ Ｐゴシック"/>
        <family val="3"/>
        <charset val="128"/>
      </rPr>
      <t>宇   部</t>
    </r>
    <rPh sb="1" eb="2">
      <t>ゴウ</t>
    </rPh>
    <rPh sb="3" eb="4">
      <t>ノキ</t>
    </rPh>
    <rPh sb="7" eb="8">
      <t>ブ</t>
    </rPh>
    <phoneticPr fontId="3"/>
  </si>
  <si>
    <r>
      <t>（合）</t>
    </r>
    <r>
      <rPr>
        <sz val="11"/>
        <rFont val="ＭＳ Ｐゴシック"/>
        <family val="3"/>
        <charset val="128"/>
      </rPr>
      <t>山   形</t>
    </r>
    <rPh sb="1" eb="2">
      <t>ゴウ</t>
    </rPh>
    <rPh sb="3" eb="4">
      <t>ヤマ</t>
    </rPh>
    <rPh sb="7" eb="8">
      <t>カタチ</t>
    </rPh>
    <phoneticPr fontId="3"/>
  </si>
  <si>
    <r>
      <rPr>
        <sz val="8"/>
        <rFont val="ＭＳ Ｐゴシック"/>
        <family val="3"/>
        <charset val="128"/>
      </rPr>
      <t>（合）</t>
    </r>
    <r>
      <rPr>
        <sz val="11"/>
        <rFont val="ＭＳ Ｐゴシック"/>
        <family val="3"/>
        <charset val="128"/>
      </rPr>
      <t>二   戸</t>
    </r>
    <rPh sb="3" eb="4">
      <t>ニ</t>
    </rPh>
    <rPh sb="7" eb="8">
      <t>ト</t>
    </rPh>
    <phoneticPr fontId="3"/>
  </si>
  <si>
    <r>
      <t>（合）</t>
    </r>
    <r>
      <rPr>
        <sz val="11"/>
        <rFont val="ＭＳ Ｐゴシック"/>
        <family val="3"/>
        <charset val="128"/>
      </rPr>
      <t>中   野</t>
    </r>
    <rPh sb="1" eb="2">
      <t>ゴウ</t>
    </rPh>
    <rPh sb="3" eb="4">
      <t>ナカ</t>
    </rPh>
    <rPh sb="7" eb="8">
      <t>ノ</t>
    </rPh>
    <phoneticPr fontId="3"/>
  </si>
  <si>
    <t>野   田</t>
    <rPh sb="0" eb="1">
      <t>ノ</t>
    </rPh>
    <rPh sb="4" eb="5">
      <t>タ</t>
    </rPh>
    <phoneticPr fontId="3"/>
  </si>
  <si>
    <r>
      <rPr>
        <sz val="8"/>
        <rFont val="ＭＳ Ｐゴシック"/>
        <family val="3"/>
        <charset val="128"/>
      </rPr>
      <t>（合）</t>
    </r>
    <r>
      <rPr>
        <sz val="11"/>
        <rFont val="ＭＳ Ｐゴシック"/>
        <family val="3"/>
        <charset val="128"/>
      </rPr>
      <t>一   戸</t>
    </r>
    <rPh sb="3" eb="4">
      <t>イチ</t>
    </rPh>
    <rPh sb="7" eb="8">
      <t>ト</t>
    </rPh>
    <phoneticPr fontId="3"/>
  </si>
  <si>
    <r>
      <t>（合）</t>
    </r>
    <r>
      <rPr>
        <sz val="11"/>
        <rFont val="ＭＳ Ｐゴシック"/>
        <family val="3"/>
        <charset val="128"/>
      </rPr>
      <t>一   戸</t>
    </r>
    <rPh sb="1" eb="2">
      <t>ゴウ</t>
    </rPh>
    <rPh sb="3" eb="4">
      <t>イチ</t>
    </rPh>
    <rPh sb="7" eb="8">
      <t>ト</t>
    </rPh>
    <phoneticPr fontId="3"/>
  </si>
  <si>
    <r>
      <t>（合）</t>
    </r>
    <r>
      <rPr>
        <sz val="11"/>
        <rFont val="ＭＳ Ｐゴシック"/>
        <family val="3"/>
        <charset val="128"/>
      </rPr>
      <t>奥中山</t>
    </r>
    <rPh sb="1" eb="2">
      <t>ゴウ</t>
    </rPh>
    <rPh sb="3" eb="4">
      <t>オク</t>
    </rPh>
    <rPh sb="4" eb="6">
      <t>ナカヤマ</t>
    </rPh>
    <phoneticPr fontId="3"/>
  </si>
  <si>
    <r>
      <t>（合）</t>
    </r>
    <r>
      <rPr>
        <sz val="11"/>
        <rFont val="ＭＳ Ｐゴシック"/>
        <family val="3"/>
        <charset val="128"/>
      </rPr>
      <t>普   代</t>
    </r>
    <rPh sb="1" eb="2">
      <t>ゴウ</t>
    </rPh>
    <rPh sb="3" eb="4">
      <t>アマネ</t>
    </rPh>
    <rPh sb="7" eb="8">
      <t>ダイ</t>
    </rPh>
    <phoneticPr fontId="3"/>
  </si>
  <si>
    <t>(</t>
    <phoneticPr fontId="3"/>
  </si>
  <si>
    <t>)</t>
    <phoneticPr fontId="3"/>
  </si>
  <si>
    <t>)</t>
    <phoneticPr fontId="3"/>
  </si>
  <si>
    <t>(</t>
    <phoneticPr fontId="3"/>
  </si>
  <si>
    <t>)</t>
    <phoneticPr fontId="3"/>
  </si>
  <si>
    <t>種市南</t>
    <phoneticPr fontId="3"/>
  </si>
  <si>
    <t>(</t>
    <phoneticPr fontId="3"/>
  </si>
  <si>
    <t>)</t>
    <phoneticPr fontId="3"/>
  </si>
  <si>
    <r>
      <t xml:space="preserve">   Ｔ 　　　</t>
    </r>
    <r>
      <rPr>
        <sz val="11"/>
        <rFont val="ＭＳ Ｐゴシック"/>
        <family val="3"/>
        <charset val="128"/>
      </rPr>
      <t>泊　</t>
    </r>
    <phoneticPr fontId="3"/>
  </si>
  <si>
    <t xml:space="preserve"> </t>
    <phoneticPr fontId="3"/>
  </si>
  <si>
    <t>また、日経新聞の部数は当社手配可能な部数です。</t>
    <phoneticPr fontId="3"/>
  </si>
  <si>
    <t>(</t>
    <phoneticPr fontId="3"/>
  </si>
  <si>
    <t>)</t>
    <phoneticPr fontId="3"/>
  </si>
  <si>
    <r>
      <rPr>
        <sz val="8"/>
        <rFont val="ＭＳ Ｐゴシック"/>
        <family val="3"/>
        <charset val="128"/>
      </rPr>
      <t>Ｔ</t>
    </r>
    <r>
      <rPr>
        <sz val="11"/>
        <rFont val="ＭＳ Ｐゴシック"/>
        <family val="3"/>
        <charset val="128"/>
      </rPr>
      <t>　三   戸</t>
    </r>
    <rPh sb="2" eb="3">
      <t>サン</t>
    </rPh>
    <rPh sb="6" eb="7">
      <t>ト</t>
    </rPh>
    <phoneticPr fontId="3"/>
  </si>
  <si>
    <t>→</t>
    <phoneticPr fontId="3"/>
  </si>
  <si>
    <r>
      <t>（合）</t>
    </r>
    <r>
      <rPr>
        <sz val="11"/>
        <rFont val="ＭＳ Ｐゴシック"/>
        <family val="3"/>
        <charset val="128"/>
      </rPr>
      <t>藤　 崎</t>
    </r>
  </si>
  <si>
    <r>
      <rPr>
        <sz val="8"/>
        <rFont val="ＭＳ Ｐゴシック"/>
        <family val="3"/>
        <charset val="128"/>
      </rPr>
      <t>（合）</t>
    </r>
    <r>
      <rPr>
        <sz val="11"/>
        <rFont val="ＭＳ Ｐゴシック"/>
        <family val="3"/>
        <charset val="128"/>
      </rPr>
      <t>常　 盤</t>
    </r>
    <phoneticPr fontId="3"/>
  </si>
  <si>
    <t>大　 鰐</t>
    <phoneticPr fontId="3"/>
  </si>
  <si>
    <r>
      <rPr>
        <sz val="8"/>
        <rFont val="ＭＳ Ｐゴシック"/>
        <family val="3"/>
        <charset val="128"/>
      </rPr>
      <t>（合）</t>
    </r>
    <r>
      <rPr>
        <sz val="11"/>
        <rFont val="ＭＳ Ｐゴシック"/>
        <family val="3"/>
        <charset val="128"/>
      </rPr>
      <t>藤　 崎</t>
    </r>
    <phoneticPr fontId="3"/>
  </si>
  <si>
    <r>
      <t>（合）</t>
    </r>
    <r>
      <rPr>
        <sz val="11"/>
        <rFont val="ＭＳ Ｐゴシック"/>
        <family val="3"/>
        <charset val="128"/>
      </rPr>
      <t>中　里</t>
    </r>
    <phoneticPr fontId="3"/>
  </si>
  <si>
    <r>
      <rPr>
        <sz val="8"/>
        <rFont val="ＭＳ Ｐゴシック"/>
        <family val="3"/>
        <charset val="128"/>
      </rPr>
      <t>(合)</t>
    </r>
    <r>
      <rPr>
        <sz val="11"/>
        <rFont val="ＭＳ Ｐゴシック"/>
        <family val="3"/>
        <charset val="128"/>
      </rPr>
      <t>三　厩</t>
    </r>
    <phoneticPr fontId="3"/>
  </si>
  <si>
    <r>
      <t>（合）</t>
    </r>
    <r>
      <rPr>
        <sz val="11"/>
        <rFont val="ＭＳ Ｐゴシック"/>
        <family val="3"/>
        <charset val="128"/>
      </rPr>
      <t>平　内</t>
    </r>
    <rPh sb="3" eb="4">
      <t>ヒラ</t>
    </rPh>
    <rPh sb="5" eb="6">
      <t>ナイ</t>
    </rPh>
    <phoneticPr fontId="3"/>
  </si>
  <si>
    <t>※東奥日報 「小湊」店　は 「平内」店へ名称変更となりました。</t>
    <rPh sb="1" eb="3">
      <t>トウオウ</t>
    </rPh>
    <rPh sb="3" eb="5">
      <t>ニッポウ</t>
    </rPh>
    <rPh sb="7" eb="9">
      <t>コミナト</t>
    </rPh>
    <rPh sb="10" eb="11">
      <t>テン</t>
    </rPh>
    <rPh sb="15" eb="17">
      <t>ヒラナイ</t>
    </rPh>
    <rPh sb="18" eb="19">
      <t>テン</t>
    </rPh>
    <rPh sb="20" eb="22">
      <t>メイショウ</t>
    </rPh>
    <rPh sb="22" eb="24">
      <t>ヘンコウ</t>
    </rPh>
    <phoneticPr fontId="3"/>
  </si>
  <si>
    <t>注．東奥日報、朝日新聞、毎日新聞は予約制で先着順に折込を行っております、お申し込みは出来るだけ早めにお願い致します。</t>
    <rPh sb="7" eb="9">
      <t>アサヒ</t>
    </rPh>
    <rPh sb="9" eb="11">
      <t>シンブン</t>
    </rPh>
    <phoneticPr fontId="3"/>
  </si>
  <si>
    <t xml:space="preserve"> </t>
    <phoneticPr fontId="3"/>
  </si>
  <si>
    <t>注．東奥日報は予約制となっており、折込日５日前（土・日・祝・祭日除く）で、申し込み締切となります。</t>
    <phoneticPr fontId="3"/>
  </si>
  <si>
    <t>城東高田</t>
    <rPh sb="2" eb="4">
      <t>タカダ</t>
    </rPh>
    <phoneticPr fontId="3"/>
  </si>
  <si>
    <t>松原西弘</t>
    <rPh sb="0" eb="1">
      <t>マツ</t>
    </rPh>
    <rPh sb="1" eb="2">
      <t>ハラ</t>
    </rPh>
    <rPh sb="2" eb="3">
      <t>ニシ</t>
    </rPh>
    <rPh sb="3" eb="4">
      <t>ヒロ</t>
    </rPh>
    <phoneticPr fontId="3"/>
  </si>
  <si>
    <t>　また、東奥日報 （合売店）浅虫は中央紙の部数です､日経新聞の部数は当社手配可能な部数です。</t>
    <phoneticPr fontId="3"/>
  </si>
  <si>
    <r>
      <t>（合）</t>
    </r>
    <r>
      <rPr>
        <sz val="11"/>
        <rFont val="ＭＳ Ｐゴシック"/>
        <family val="3"/>
        <charset val="128"/>
      </rPr>
      <t>杉　 沢</t>
    </r>
  </si>
  <si>
    <r>
      <t>（合）</t>
    </r>
    <r>
      <rPr>
        <sz val="11"/>
        <rFont val="ＭＳ Ｐゴシック"/>
        <family val="3"/>
        <charset val="128"/>
      </rPr>
      <t>浪　 岡</t>
    </r>
  </si>
  <si>
    <r>
      <t>（合）</t>
    </r>
    <r>
      <rPr>
        <sz val="11"/>
        <rFont val="ＭＳ Ｐゴシック"/>
        <family val="3"/>
        <charset val="128"/>
      </rPr>
      <t>二   戸</t>
    </r>
    <rPh sb="1" eb="2">
      <t>ゴウ</t>
    </rPh>
    <rPh sb="3" eb="4">
      <t>ニ</t>
    </rPh>
    <rPh sb="7" eb="8">
      <t>ト</t>
    </rPh>
    <phoneticPr fontId="3"/>
  </si>
  <si>
    <t>浜の町北村</t>
    <rPh sb="0" eb="1">
      <t>ハマ</t>
    </rPh>
    <rPh sb="2" eb="3">
      <t>マチ</t>
    </rPh>
    <rPh sb="3" eb="5">
      <t>キタムラ</t>
    </rPh>
    <phoneticPr fontId="3"/>
  </si>
  <si>
    <t>土手町</t>
    <phoneticPr fontId="3"/>
  </si>
  <si>
    <t>桔梗野</t>
    <rPh sb="0" eb="3">
      <t>キキョウノ</t>
    </rPh>
    <phoneticPr fontId="3"/>
  </si>
  <si>
    <t>城西増田</t>
    <rPh sb="0" eb="2">
      <t>ジョウセイ</t>
    </rPh>
    <rPh sb="2" eb="4">
      <t>マスダ</t>
    </rPh>
    <phoneticPr fontId="3"/>
  </si>
  <si>
    <t>浜の町</t>
    <phoneticPr fontId="3"/>
  </si>
  <si>
    <t>船 ・ 高</t>
    <rPh sb="0" eb="1">
      <t>フネ</t>
    </rPh>
    <rPh sb="4" eb="5">
      <t>ダカ</t>
    </rPh>
    <phoneticPr fontId="3"/>
  </si>
  <si>
    <t>裾    野</t>
    <phoneticPr fontId="3"/>
  </si>
  <si>
    <t>城 　西</t>
    <phoneticPr fontId="3"/>
  </si>
  <si>
    <t>目　 屋</t>
    <phoneticPr fontId="3"/>
  </si>
  <si>
    <r>
      <rPr>
        <sz val="8"/>
        <rFont val="ＭＳ Ｐゴシック"/>
        <family val="3"/>
        <charset val="128"/>
      </rPr>
      <t>Ｔ　</t>
    </r>
    <r>
      <rPr>
        <sz val="11"/>
        <rFont val="ＭＳ Ｐゴシック"/>
        <family val="3"/>
        <charset val="128"/>
      </rPr>
      <t>黒　　石</t>
    </r>
    <rPh sb="2" eb="3">
      <t>クロ</t>
    </rPh>
    <rPh sb="5" eb="6">
      <t>イシ</t>
    </rPh>
    <phoneticPr fontId="3"/>
  </si>
  <si>
    <t>黒　　石</t>
    <rPh sb="0" eb="1">
      <t>クロ</t>
    </rPh>
    <rPh sb="3" eb="4">
      <t>イシ</t>
    </rPh>
    <phoneticPr fontId="3"/>
  </si>
  <si>
    <r>
      <rPr>
        <sz val="8"/>
        <color indexed="8"/>
        <rFont val="ＭＳ Ｐゴシック"/>
        <family val="3"/>
        <charset val="128"/>
      </rPr>
      <t>（合）</t>
    </r>
    <r>
      <rPr>
        <sz val="11"/>
        <color indexed="8"/>
        <rFont val="ＭＳ Ｐゴシック"/>
        <family val="3"/>
        <charset val="128"/>
      </rPr>
      <t>西　部</t>
    </r>
    <phoneticPr fontId="3"/>
  </si>
  <si>
    <r>
      <t xml:space="preserve">T  </t>
    </r>
    <r>
      <rPr>
        <sz val="10"/>
        <color indexed="8"/>
        <rFont val="ＭＳ Ｐゴシック"/>
        <family val="3"/>
        <charset val="128"/>
      </rPr>
      <t>青森中部</t>
    </r>
    <rPh sb="3" eb="5">
      <t>アオモリ</t>
    </rPh>
    <rPh sb="5" eb="7">
      <t>チュウブ</t>
    </rPh>
    <phoneticPr fontId="3"/>
  </si>
  <si>
    <t xml:space="preserve"> 青森中部</t>
    <rPh sb="1" eb="3">
      <t>アオモリ</t>
    </rPh>
    <rPh sb="3" eb="5">
      <t>チュウブ</t>
    </rPh>
    <phoneticPr fontId="3"/>
  </si>
  <si>
    <t xml:space="preserve"> 青森浜館</t>
    <rPh sb="1" eb="3">
      <t>アオモリ</t>
    </rPh>
    <rPh sb="3" eb="4">
      <t>ハマ</t>
    </rPh>
    <rPh sb="4" eb="5">
      <t>カン</t>
    </rPh>
    <phoneticPr fontId="3"/>
  </si>
  <si>
    <r>
      <rPr>
        <sz val="8"/>
        <color indexed="8"/>
        <rFont val="ＭＳ Ｐゴシック"/>
        <family val="3"/>
        <charset val="128"/>
      </rPr>
      <t>（合）</t>
    </r>
    <r>
      <rPr>
        <sz val="11"/>
        <color indexed="8"/>
        <rFont val="ＭＳ Ｐゴシック"/>
        <family val="3"/>
        <charset val="128"/>
      </rPr>
      <t>中　央</t>
    </r>
    <phoneticPr fontId="3"/>
  </si>
  <si>
    <r>
      <t xml:space="preserve">T  </t>
    </r>
    <r>
      <rPr>
        <sz val="10"/>
        <color indexed="8"/>
        <rFont val="ＭＳ Ｐゴシック"/>
        <family val="3"/>
        <charset val="128"/>
      </rPr>
      <t>青森東部</t>
    </r>
    <rPh sb="3" eb="5">
      <t>アオモリ</t>
    </rPh>
    <rPh sb="5" eb="7">
      <t>トウブ</t>
    </rPh>
    <phoneticPr fontId="3"/>
  </si>
  <si>
    <r>
      <rPr>
        <sz val="8"/>
        <color indexed="8"/>
        <rFont val="ＭＳ Ｐゴシック"/>
        <family val="3"/>
        <charset val="128"/>
      </rPr>
      <t>（合）</t>
    </r>
    <r>
      <rPr>
        <sz val="11"/>
        <color indexed="8"/>
        <rFont val="ＭＳ Ｐゴシック"/>
        <family val="3"/>
        <charset val="128"/>
      </rPr>
      <t>南　部</t>
    </r>
    <phoneticPr fontId="3"/>
  </si>
  <si>
    <r>
      <t xml:space="preserve">T  </t>
    </r>
    <r>
      <rPr>
        <sz val="10"/>
        <color indexed="8"/>
        <rFont val="ＭＳ Ｐゴシック"/>
        <family val="3"/>
        <charset val="128"/>
      </rPr>
      <t>青森西部</t>
    </r>
    <rPh sb="3" eb="5">
      <t>アオモリ</t>
    </rPh>
    <rPh sb="5" eb="7">
      <t>セイブ</t>
    </rPh>
    <phoneticPr fontId="3"/>
  </si>
  <si>
    <r>
      <rPr>
        <sz val="8"/>
        <color indexed="8"/>
        <rFont val="ＭＳ Ｐゴシック"/>
        <family val="3"/>
        <charset val="128"/>
      </rPr>
      <t>（合）</t>
    </r>
    <r>
      <rPr>
        <sz val="11"/>
        <color indexed="8"/>
        <rFont val="ＭＳ Ｐゴシック"/>
        <family val="3"/>
        <charset val="128"/>
      </rPr>
      <t>東　部</t>
    </r>
    <phoneticPr fontId="3"/>
  </si>
  <si>
    <r>
      <t xml:space="preserve">T  </t>
    </r>
    <r>
      <rPr>
        <sz val="10"/>
        <color indexed="8"/>
        <rFont val="ＭＳ Ｐゴシック"/>
        <family val="3"/>
        <charset val="128"/>
      </rPr>
      <t>青森原別</t>
    </r>
    <rPh sb="3" eb="5">
      <t>アオモリ</t>
    </rPh>
    <rPh sb="5" eb="6">
      <t>ハラ</t>
    </rPh>
    <rPh sb="6" eb="7">
      <t>ベツ</t>
    </rPh>
    <phoneticPr fontId="3"/>
  </si>
  <si>
    <r>
      <t xml:space="preserve">T  </t>
    </r>
    <r>
      <rPr>
        <sz val="10"/>
        <color indexed="8"/>
        <rFont val="ＭＳ Ｐゴシック"/>
        <family val="3"/>
        <charset val="128"/>
      </rPr>
      <t>中部浜田</t>
    </r>
    <rPh sb="3" eb="5">
      <t>チュウブ</t>
    </rPh>
    <rPh sb="5" eb="7">
      <t>ハマダ</t>
    </rPh>
    <phoneticPr fontId="3"/>
  </si>
  <si>
    <t xml:space="preserve"> 青森妙見</t>
    <rPh sb="1" eb="3">
      <t>アオモリ</t>
    </rPh>
    <rPh sb="3" eb="5">
      <t>ミョウケン</t>
    </rPh>
    <phoneticPr fontId="3"/>
  </si>
  <si>
    <r>
      <t xml:space="preserve">T  </t>
    </r>
    <r>
      <rPr>
        <sz val="10"/>
        <color indexed="8"/>
        <rFont val="ＭＳ Ｐゴシック"/>
        <family val="3"/>
        <charset val="128"/>
      </rPr>
      <t>青森西滝</t>
    </r>
    <rPh sb="3" eb="5">
      <t>アオモリ</t>
    </rPh>
    <rPh sb="5" eb="6">
      <t>ニシ</t>
    </rPh>
    <rPh sb="6" eb="7">
      <t>タキ</t>
    </rPh>
    <phoneticPr fontId="3"/>
  </si>
  <si>
    <r>
      <t xml:space="preserve">T  </t>
    </r>
    <r>
      <rPr>
        <sz val="10"/>
        <color indexed="8"/>
        <rFont val="ＭＳ Ｐゴシック"/>
        <family val="3"/>
        <charset val="128"/>
      </rPr>
      <t>青森金沢</t>
    </r>
    <rPh sb="3" eb="5">
      <t>アオモリ</t>
    </rPh>
    <rPh sb="5" eb="7">
      <t>カナザワ</t>
    </rPh>
    <phoneticPr fontId="3"/>
  </si>
  <si>
    <r>
      <t xml:space="preserve">T  </t>
    </r>
    <r>
      <rPr>
        <sz val="10"/>
        <color indexed="8"/>
        <rFont val="ＭＳ Ｐゴシック"/>
        <family val="3"/>
        <charset val="128"/>
      </rPr>
      <t>青森旭町</t>
    </r>
    <rPh sb="3" eb="5">
      <t>アオモリ</t>
    </rPh>
    <rPh sb="5" eb="7">
      <t>アサヒチョウ</t>
    </rPh>
    <phoneticPr fontId="3"/>
  </si>
  <si>
    <t xml:space="preserve"> 青森東部</t>
    <rPh sb="1" eb="3">
      <t>アオモリ</t>
    </rPh>
    <rPh sb="3" eb="5">
      <t>トウブ</t>
    </rPh>
    <phoneticPr fontId="3"/>
  </si>
  <si>
    <t>幸　　畑</t>
  </si>
  <si>
    <r>
      <t xml:space="preserve">T  </t>
    </r>
    <r>
      <rPr>
        <sz val="10"/>
        <color indexed="8"/>
        <rFont val="ＭＳ Ｐゴシック"/>
        <family val="3"/>
        <charset val="128"/>
      </rPr>
      <t>青森造道</t>
    </r>
    <rPh sb="3" eb="5">
      <t>アオモリ</t>
    </rPh>
    <rPh sb="5" eb="7">
      <t>ツクリミチ</t>
    </rPh>
    <phoneticPr fontId="3"/>
  </si>
  <si>
    <r>
      <t xml:space="preserve">T  </t>
    </r>
    <r>
      <rPr>
        <sz val="10"/>
        <color indexed="8"/>
        <rFont val="ＭＳ Ｐゴシック"/>
        <family val="3"/>
        <charset val="128"/>
      </rPr>
      <t>青森浜館</t>
    </r>
    <rPh sb="3" eb="5">
      <t>アオモリ</t>
    </rPh>
    <rPh sb="5" eb="6">
      <t>ハマ</t>
    </rPh>
    <rPh sb="6" eb="7">
      <t>カン</t>
    </rPh>
    <phoneticPr fontId="3"/>
  </si>
  <si>
    <t xml:space="preserve"> 青森西部</t>
    <rPh sb="1" eb="3">
      <t>アオモリ</t>
    </rPh>
    <rPh sb="3" eb="5">
      <t>セイブ</t>
    </rPh>
    <phoneticPr fontId="3"/>
  </si>
  <si>
    <r>
      <t xml:space="preserve">T  </t>
    </r>
    <r>
      <rPr>
        <sz val="10"/>
        <color indexed="8"/>
        <rFont val="ＭＳ Ｐゴシック"/>
        <family val="3"/>
        <charset val="128"/>
      </rPr>
      <t>青森妙見</t>
    </r>
    <rPh sb="3" eb="5">
      <t>アオモリ</t>
    </rPh>
    <rPh sb="5" eb="7">
      <t>ミョウケン</t>
    </rPh>
    <phoneticPr fontId="3"/>
  </si>
  <si>
    <t>T  油　　　　川</t>
    <rPh sb="3" eb="4">
      <t>アブラ</t>
    </rPh>
    <rPh sb="8" eb="9">
      <t>カワ</t>
    </rPh>
    <phoneticPr fontId="3"/>
  </si>
  <si>
    <r>
      <rPr>
        <b/>
        <sz val="8"/>
        <color indexed="8"/>
        <rFont val="ＭＳ Ｐゴシック"/>
        <family val="3"/>
        <charset val="128"/>
      </rPr>
      <t xml:space="preserve"> （合）</t>
    </r>
    <r>
      <rPr>
        <b/>
        <sz val="11"/>
        <color indexed="8"/>
        <rFont val="ＭＳ Ｐゴシック"/>
        <family val="3"/>
        <charset val="128"/>
      </rPr>
      <t>東 岳</t>
    </r>
    <phoneticPr fontId="3"/>
  </si>
  <si>
    <t xml:space="preserve"> 油　　川</t>
    <phoneticPr fontId="3"/>
  </si>
  <si>
    <r>
      <rPr>
        <b/>
        <sz val="8"/>
        <color indexed="8"/>
        <rFont val="ＭＳ Ｐゴシック"/>
        <family val="3"/>
        <charset val="128"/>
      </rPr>
      <t xml:space="preserve"> （合）</t>
    </r>
    <r>
      <rPr>
        <b/>
        <sz val="11"/>
        <color indexed="8"/>
        <rFont val="ＭＳ Ｐゴシック"/>
        <family val="3"/>
        <charset val="128"/>
      </rPr>
      <t>後 潟</t>
    </r>
    <phoneticPr fontId="3"/>
  </si>
  <si>
    <t>日　経　新　聞</t>
    <rPh sb="0" eb="1">
      <t>ニチ</t>
    </rPh>
    <phoneticPr fontId="3"/>
  </si>
  <si>
    <t xml:space="preserve"> 青森原別</t>
    <rPh sb="1" eb="3">
      <t>アオモリ</t>
    </rPh>
    <rPh sb="3" eb="4">
      <t>ハラ</t>
    </rPh>
    <rPh sb="4" eb="5">
      <t>ベツ</t>
    </rPh>
    <phoneticPr fontId="3"/>
  </si>
  <si>
    <t xml:space="preserve"> 中部浜田</t>
    <rPh sb="1" eb="3">
      <t>チュウブ</t>
    </rPh>
    <rPh sb="3" eb="5">
      <t>ハマダ</t>
    </rPh>
    <phoneticPr fontId="3"/>
  </si>
  <si>
    <t xml:space="preserve"> 青森西滝</t>
    <rPh sb="1" eb="3">
      <t>アオモリ</t>
    </rPh>
    <rPh sb="3" eb="4">
      <t>ニシ</t>
    </rPh>
    <rPh sb="4" eb="5">
      <t>タキ</t>
    </rPh>
    <phoneticPr fontId="3"/>
  </si>
  <si>
    <t xml:space="preserve"> 青森金沢</t>
    <rPh sb="1" eb="3">
      <t>アオモリ</t>
    </rPh>
    <rPh sb="3" eb="5">
      <t>カナザワ</t>
    </rPh>
    <phoneticPr fontId="3"/>
  </si>
  <si>
    <t xml:space="preserve"> 青森旭町</t>
    <rPh sb="1" eb="3">
      <t>アオモリ</t>
    </rPh>
    <rPh sb="3" eb="5">
      <t>アサヒチョウ</t>
    </rPh>
    <phoneticPr fontId="3"/>
  </si>
  <si>
    <t xml:space="preserve"> 青森造道</t>
    <rPh sb="1" eb="3">
      <t>アオモリ</t>
    </rPh>
    <rPh sb="3" eb="4">
      <t>ツク</t>
    </rPh>
    <rPh sb="4" eb="5">
      <t>ミチ</t>
    </rPh>
    <phoneticPr fontId="3"/>
  </si>
  <si>
    <r>
      <rPr>
        <sz val="8"/>
        <rFont val="ＭＳ Ｐゴシック"/>
        <family val="3"/>
        <charset val="128"/>
      </rPr>
      <t xml:space="preserve">Ｔ </t>
    </r>
    <r>
      <rPr>
        <sz val="9"/>
        <rFont val="ＭＳ Ｐゴシック"/>
        <family val="3"/>
        <charset val="128"/>
      </rPr>
      <t>浜の町北村</t>
    </r>
    <rPh sb="2" eb="3">
      <t>ハマ</t>
    </rPh>
    <rPh sb="4" eb="5">
      <t>マチ</t>
    </rPh>
    <rPh sb="5" eb="7">
      <t>キタムラ</t>
    </rPh>
    <phoneticPr fontId="3"/>
  </si>
  <si>
    <r>
      <t>（合）</t>
    </r>
    <r>
      <rPr>
        <sz val="11"/>
        <rFont val="ＭＳ Ｐゴシック"/>
        <family val="3"/>
        <charset val="128"/>
      </rPr>
      <t>蟹　田</t>
    </r>
    <phoneticPr fontId="3"/>
  </si>
  <si>
    <r>
      <t>（合）</t>
    </r>
    <r>
      <rPr>
        <sz val="11"/>
        <color indexed="8"/>
        <rFont val="ＭＳ Ｐゴシック"/>
        <family val="3"/>
        <charset val="128"/>
      </rPr>
      <t>金田一</t>
    </r>
    <rPh sb="1" eb="2">
      <t>ゴウ</t>
    </rPh>
    <rPh sb="3" eb="6">
      <t>キンダイチ</t>
    </rPh>
    <phoneticPr fontId="3"/>
  </si>
  <si>
    <r>
      <t>（合）</t>
    </r>
    <r>
      <rPr>
        <sz val="11"/>
        <color indexed="8"/>
        <rFont val="ＭＳ Ｐゴシック"/>
        <family val="3"/>
        <charset val="128"/>
      </rPr>
      <t>二   戸</t>
    </r>
    <rPh sb="1" eb="2">
      <t>ゴウ</t>
    </rPh>
    <rPh sb="3" eb="4">
      <t>ニ</t>
    </rPh>
    <rPh sb="7" eb="8">
      <t>ト</t>
    </rPh>
    <phoneticPr fontId="3"/>
  </si>
  <si>
    <r>
      <t>（合）</t>
    </r>
    <r>
      <rPr>
        <sz val="11"/>
        <color indexed="8"/>
        <rFont val="ＭＳ Ｐゴシック"/>
        <family val="3"/>
        <charset val="128"/>
      </rPr>
      <t>御返地</t>
    </r>
    <rPh sb="1" eb="2">
      <t>ゴウ</t>
    </rPh>
    <rPh sb="3" eb="4">
      <t>ゴ</t>
    </rPh>
    <rPh sb="4" eb="5">
      <t>ヘン</t>
    </rPh>
    <rPh sb="5" eb="6">
      <t>ジ</t>
    </rPh>
    <phoneticPr fontId="3"/>
  </si>
  <si>
    <r>
      <t>（合）</t>
    </r>
    <r>
      <rPr>
        <sz val="11"/>
        <color indexed="8"/>
        <rFont val="ＭＳ Ｐゴシック"/>
        <family val="3"/>
        <charset val="128"/>
      </rPr>
      <t>浄法寺</t>
    </r>
    <rPh sb="1" eb="2">
      <t>ゴウ</t>
    </rPh>
    <rPh sb="3" eb="4">
      <t>ジョウ</t>
    </rPh>
    <rPh sb="4" eb="5">
      <t>ホウ</t>
    </rPh>
    <rPh sb="5" eb="6">
      <t>テラ</t>
    </rPh>
    <phoneticPr fontId="3"/>
  </si>
  <si>
    <r>
      <t xml:space="preserve">Ｔ </t>
    </r>
    <r>
      <rPr>
        <sz val="9"/>
        <rFont val="ＭＳ Ｐゴシック"/>
        <family val="3"/>
        <charset val="128"/>
      </rPr>
      <t>エルム通り</t>
    </r>
  </si>
  <si>
    <r>
      <rPr>
        <sz val="8"/>
        <rFont val="ＭＳ Ｐゴシック"/>
        <family val="3"/>
        <charset val="128"/>
      </rPr>
      <t>（合）</t>
    </r>
    <r>
      <rPr>
        <sz val="9"/>
        <rFont val="ＭＳ Ｐゴシック"/>
        <family val="3"/>
        <charset val="128"/>
      </rPr>
      <t>エルム通り</t>
    </r>
  </si>
  <si>
    <r>
      <rPr>
        <sz val="8"/>
        <rFont val="ＭＳ Ｐゴシック"/>
        <family val="3"/>
        <charset val="128"/>
      </rPr>
      <t>（合）</t>
    </r>
    <r>
      <rPr>
        <sz val="11"/>
        <rFont val="ＭＳ Ｐゴシック"/>
        <family val="3"/>
        <charset val="128"/>
      </rPr>
      <t>金   木</t>
    </r>
    <phoneticPr fontId="3"/>
  </si>
  <si>
    <r>
      <t xml:space="preserve">Ｔ </t>
    </r>
    <r>
      <rPr>
        <sz val="9"/>
        <rFont val="ＭＳ Ｐゴシック"/>
        <family val="3"/>
        <charset val="128"/>
      </rPr>
      <t>五所・駅前</t>
    </r>
    <phoneticPr fontId="3"/>
  </si>
  <si>
    <r>
      <rPr>
        <sz val="8"/>
        <rFont val="ＭＳ Ｐゴシック"/>
        <family val="3"/>
        <charset val="128"/>
      </rPr>
      <t>（合）</t>
    </r>
    <r>
      <rPr>
        <sz val="9"/>
        <rFont val="ＭＳ Ｐゴシック"/>
        <family val="3"/>
        <charset val="128"/>
      </rPr>
      <t>五所・駅前</t>
    </r>
  </si>
  <si>
    <r>
      <t>Ｔ</t>
    </r>
    <r>
      <rPr>
        <sz val="11"/>
        <rFont val="ＭＳ Ｐゴシック"/>
        <family val="3"/>
        <charset val="128"/>
      </rPr>
      <t>五所川原東部</t>
    </r>
    <rPh sb="1" eb="5">
      <t>ゴショガワラ</t>
    </rPh>
    <rPh sb="5" eb="7">
      <t>トウブ</t>
    </rPh>
    <phoneticPr fontId="3"/>
  </si>
  <si>
    <r>
      <rPr>
        <sz val="8"/>
        <rFont val="ＭＳ Ｐゴシック"/>
        <family val="3"/>
        <charset val="128"/>
      </rPr>
      <t>（合）</t>
    </r>
    <r>
      <rPr>
        <sz val="11"/>
        <rFont val="ＭＳ Ｐゴシック"/>
        <family val="3"/>
        <charset val="128"/>
      </rPr>
      <t>五所川原東部</t>
    </r>
    <rPh sb="3" eb="7">
      <t>ゴショガワラ</t>
    </rPh>
    <rPh sb="7" eb="9">
      <t>トウブ</t>
    </rPh>
    <phoneticPr fontId="3"/>
  </si>
  <si>
    <r>
      <rPr>
        <sz val="8"/>
        <rFont val="ＭＳ Ｐゴシック"/>
        <family val="3"/>
        <charset val="128"/>
      </rPr>
      <t>（合）</t>
    </r>
    <r>
      <rPr>
        <sz val="11"/>
        <rFont val="ＭＳ Ｐゴシック"/>
        <family val="3"/>
        <charset val="128"/>
      </rPr>
      <t>嘉    瀬</t>
    </r>
  </si>
  <si>
    <r>
      <t>（合）</t>
    </r>
    <r>
      <rPr>
        <sz val="11"/>
        <rFont val="ＭＳ Ｐゴシック"/>
        <family val="3"/>
        <charset val="128"/>
      </rPr>
      <t>下   田</t>
    </r>
    <rPh sb="1" eb="2">
      <t>ゴウ</t>
    </rPh>
    <rPh sb="3" eb="4">
      <t>シタ</t>
    </rPh>
    <rPh sb="7" eb="8">
      <t>タ</t>
    </rPh>
    <phoneticPr fontId="3"/>
  </si>
  <si>
    <r>
      <t>（合）</t>
    </r>
    <r>
      <rPr>
        <sz val="11"/>
        <rFont val="ＭＳ Ｐゴシック"/>
        <family val="3"/>
        <charset val="128"/>
      </rPr>
      <t>六   戸</t>
    </r>
    <rPh sb="1" eb="2">
      <t>ゴウ</t>
    </rPh>
    <rPh sb="3" eb="4">
      <t>ロク</t>
    </rPh>
    <rPh sb="7" eb="8">
      <t>ト</t>
    </rPh>
    <phoneticPr fontId="3"/>
  </si>
  <si>
    <r>
      <t>（合）</t>
    </r>
    <r>
      <rPr>
        <sz val="11"/>
        <rFont val="ＭＳ Ｐゴシック"/>
        <family val="3"/>
        <charset val="128"/>
      </rPr>
      <t>上   北</t>
    </r>
    <rPh sb="1" eb="2">
      <t>ゴウ</t>
    </rPh>
    <rPh sb="3" eb="4">
      <t>ウエ</t>
    </rPh>
    <rPh sb="7" eb="8">
      <t>キタ</t>
    </rPh>
    <phoneticPr fontId="3"/>
  </si>
  <si>
    <r>
      <t>（合）</t>
    </r>
    <r>
      <rPr>
        <sz val="11"/>
        <rFont val="ＭＳ Ｐゴシック"/>
        <family val="3"/>
        <charset val="128"/>
      </rPr>
      <t>七   戸</t>
    </r>
    <rPh sb="1" eb="2">
      <t>ゴウ</t>
    </rPh>
    <rPh sb="3" eb="4">
      <t>シチ</t>
    </rPh>
    <rPh sb="7" eb="8">
      <t>ト</t>
    </rPh>
    <phoneticPr fontId="3"/>
  </si>
  <si>
    <r>
      <t>（合）</t>
    </r>
    <r>
      <rPr>
        <sz val="11"/>
        <rFont val="ＭＳ Ｐゴシック"/>
        <family val="3"/>
        <charset val="128"/>
      </rPr>
      <t>天間林</t>
    </r>
    <rPh sb="1" eb="2">
      <t>ゴウ</t>
    </rPh>
    <rPh sb="3" eb="4">
      <t>テン</t>
    </rPh>
    <rPh sb="4" eb="5">
      <t>マ</t>
    </rPh>
    <rPh sb="5" eb="6">
      <t>ハヤシ</t>
    </rPh>
    <phoneticPr fontId="3"/>
  </si>
  <si>
    <r>
      <rPr>
        <sz val="8"/>
        <rFont val="ＭＳ Ｐゴシック"/>
        <family val="3"/>
        <charset val="128"/>
      </rPr>
      <t>（合）</t>
    </r>
    <r>
      <rPr>
        <sz val="11"/>
        <rFont val="ＭＳ Ｐゴシック"/>
        <family val="3"/>
        <charset val="128"/>
      </rPr>
      <t>乙   供</t>
    </r>
    <rPh sb="3" eb="4">
      <t>オツ</t>
    </rPh>
    <rPh sb="7" eb="8">
      <t>トモ</t>
    </rPh>
    <phoneticPr fontId="3"/>
  </si>
  <si>
    <r>
      <t>（合）</t>
    </r>
    <r>
      <rPr>
        <sz val="11"/>
        <rFont val="ＭＳ Ｐゴシック"/>
        <family val="3"/>
        <charset val="128"/>
      </rPr>
      <t>乙   供</t>
    </r>
    <rPh sb="1" eb="2">
      <t>ゴウ</t>
    </rPh>
    <rPh sb="3" eb="4">
      <t>オツ</t>
    </rPh>
    <rPh sb="7" eb="8">
      <t>トモ</t>
    </rPh>
    <phoneticPr fontId="3"/>
  </si>
  <si>
    <r>
      <t>（合）</t>
    </r>
    <r>
      <rPr>
        <sz val="11"/>
        <rFont val="ＭＳ Ｐゴシック"/>
        <family val="3"/>
        <charset val="128"/>
      </rPr>
      <t>野辺地</t>
    </r>
    <phoneticPr fontId="3"/>
  </si>
  <si>
    <r>
      <t xml:space="preserve">   （合）   </t>
    </r>
    <r>
      <rPr>
        <sz val="11"/>
        <rFont val="ＭＳ Ｐゴシック"/>
        <family val="3"/>
        <charset val="128"/>
      </rPr>
      <t>泊　</t>
    </r>
    <phoneticPr fontId="3"/>
  </si>
  <si>
    <r>
      <t>（合）</t>
    </r>
    <r>
      <rPr>
        <sz val="11"/>
        <rFont val="ＭＳ Ｐゴシック"/>
        <family val="3"/>
        <charset val="128"/>
      </rPr>
      <t>横   浜</t>
    </r>
    <rPh sb="3" eb="4">
      <t>ヨコ</t>
    </rPh>
    <rPh sb="7" eb="8">
      <t>ハマ</t>
    </rPh>
    <phoneticPr fontId="3"/>
  </si>
  <si>
    <r>
      <t>（合）</t>
    </r>
    <r>
      <rPr>
        <sz val="11"/>
        <rFont val="ＭＳ Ｐゴシック"/>
        <family val="3"/>
        <charset val="128"/>
      </rPr>
      <t>五   戸</t>
    </r>
    <rPh sb="1" eb="2">
      <t>ゴウ</t>
    </rPh>
    <rPh sb="3" eb="4">
      <t>ゴ</t>
    </rPh>
    <rPh sb="7" eb="8">
      <t>ト</t>
    </rPh>
    <phoneticPr fontId="3"/>
  </si>
  <si>
    <r>
      <t>（合）</t>
    </r>
    <r>
      <rPr>
        <sz val="11"/>
        <rFont val="ＭＳ Ｐゴシック"/>
        <family val="3"/>
        <charset val="128"/>
      </rPr>
      <t>剣   吉</t>
    </r>
    <rPh sb="1" eb="2">
      <t>ゴウ</t>
    </rPh>
    <rPh sb="3" eb="4">
      <t>ケン</t>
    </rPh>
    <rPh sb="7" eb="8">
      <t>ヨシ</t>
    </rPh>
    <phoneticPr fontId="3"/>
  </si>
  <si>
    <r>
      <t>（合）</t>
    </r>
    <r>
      <rPr>
        <sz val="11"/>
        <rFont val="ＭＳ Ｐゴシック"/>
        <family val="3"/>
        <charset val="128"/>
      </rPr>
      <t>田   子</t>
    </r>
    <rPh sb="1" eb="2">
      <t>ゴウ</t>
    </rPh>
    <rPh sb="3" eb="4">
      <t>タ</t>
    </rPh>
    <rPh sb="7" eb="8">
      <t>コ</t>
    </rPh>
    <phoneticPr fontId="3"/>
  </si>
  <si>
    <r>
      <t>（合）</t>
    </r>
    <r>
      <rPr>
        <sz val="11"/>
        <rFont val="ＭＳ Ｐゴシック"/>
        <family val="3"/>
        <charset val="128"/>
      </rPr>
      <t>階   上</t>
    </r>
    <rPh sb="1" eb="2">
      <t>ゴウ</t>
    </rPh>
    <rPh sb="3" eb="4">
      <t>カイ</t>
    </rPh>
    <rPh sb="7" eb="8">
      <t>ウエ</t>
    </rPh>
    <phoneticPr fontId="3"/>
  </si>
  <si>
    <t>青森勝田</t>
    <rPh sb="0" eb="2">
      <t>アオモリ</t>
    </rPh>
    <rPh sb="2" eb="3">
      <t>カ</t>
    </rPh>
    <rPh sb="3" eb="4">
      <t>タ</t>
    </rPh>
    <phoneticPr fontId="3"/>
  </si>
  <si>
    <r>
      <rPr>
        <sz val="8"/>
        <rFont val="ＭＳ Ｐゴシック"/>
        <family val="3"/>
        <charset val="128"/>
      </rPr>
      <t>（合）</t>
    </r>
    <r>
      <rPr>
        <sz val="11"/>
        <rFont val="ＭＳ Ｐゴシック"/>
        <family val="3"/>
        <charset val="128"/>
      </rPr>
      <t>大    湊</t>
    </r>
    <phoneticPr fontId="3"/>
  </si>
  <si>
    <r>
      <t>（合）</t>
    </r>
    <r>
      <rPr>
        <sz val="11"/>
        <rFont val="ＭＳ Ｐゴシック"/>
        <family val="3"/>
        <charset val="128"/>
      </rPr>
      <t>脇野沢</t>
    </r>
    <phoneticPr fontId="3"/>
  </si>
  <si>
    <r>
      <rPr>
        <sz val="8"/>
        <rFont val="ＭＳ Ｐゴシック"/>
        <family val="3"/>
        <charset val="128"/>
      </rPr>
      <t xml:space="preserve">（合）     </t>
    </r>
    <r>
      <rPr>
        <sz val="11"/>
        <rFont val="ＭＳ Ｐゴシック"/>
        <family val="3"/>
        <charset val="128"/>
      </rPr>
      <t>柏</t>
    </r>
    <phoneticPr fontId="3"/>
  </si>
  <si>
    <r>
      <rPr>
        <sz val="8"/>
        <rFont val="ＭＳ Ｐゴシック"/>
        <family val="3"/>
        <charset val="128"/>
      </rPr>
      <t>T　</t>
    </r>
    <r>
      <rPr>
        <sz val="11"/>
        <rFont val="ＭＳ Ｐゴシック"/>
        <family val="3"/>
        <charset val="128"/>
      </rPr>
      <t>東   部</t>
    </r>
    <rPh sb="2" eb="3">
      <t>ヒガシ</t>
    </rPh>
    <rPh sb="6" eb="7">
      <t>ブ</t>
    </rPh>
    <phoneticPr fontId="3"/>
  </si>
  <si>
    <r>
      <rPr>
        <sz val="8"/>
        <rFont val="ＭＳ Ｐゴシック"/>
        <family val="3"/>
        <charset val="128"/>
      </rPr>
      <t>T　</t>
    </r>
    <r>
      <rPr>
        <sz val="11"/>
        <rFont val="ＭＳ Ｐゴシック"/>
        <family val="3"/>
        <charset val="128"/>
      </rPr>
      <t>西   部</t>
    </r>
    <rPh sb="2" eb="3">
      <t>ニシ</t>
    </rPh>
    <rPh sb="6" eb="7">
      <t>ブ</t>
    </rPh>
    <phoneticPr fontId="3"/>
  </si>
  <si>
    <r>
      <rPr>
        <sz val="8"/>
        <rFont val="ＭＳ Ｐゴシック"/>
        <family val="3"/>
        <charset val="128"/>
      </rPr>
      <t>T　</t>
    </r>
    <r>
      <rPr>
        <sz val="11"/>
        <rFont val="ＭＳ Ｐゴシック"/>
        <family val="3"/>
        <charset val="128"/>
      </rPr>
      <t>南   部</t>
    </r>
    <rPh sb="2" eb="3">
      <t>ミナミ</t>
    </rPh>
    <rPh sb="6" eb="7">
      <t>ブ</t>
    </rPh>
    <phoneticPr fontId="3"/>
  </si>
  <si>
    <r>
      <rPr>
        <sz val="8"/>
        <rFont val="ＭＳ Ｐゴシック"/>
        <family val="3"/>
        <charset val="128"/>
      </rPr>
      <t>T　</t>
    </r>
    <r>
      <rPr>
        <sz val="11"/>
        <rFont val="ＭＳ Ｐゴシック"/>
        <family val="3"/>
        <charset val="128"/>
      </rPr>
      <t>北   部</t>
    </r>
    <rPh sb="2" eb="3">
      <t>キタ</t>
    </rPh>
    <rPh sb="6" eb="7">
      <t>ブ</t>
    </rPh>
    <phoneticPr fontId="3"/>
  </si>
  <si>
    <r>
      <t xml:space="preserve">T  </t>
    </r>
    <r>
      <rPr>
        <sz val="10"/>
        <color indexed="8"/>
        <rFont val="ＭＳ Ｐゴシック"/>
        <family val="3"/>
        <charset val="128"/>
      </rPr>
      <t>青森勝田</t>
    </r>
    <rPh sb="3" eb="5">
      <t>アオモリ</t>
    </rPh>
    <rPh sb="5" eb="7">
      <t>カツタ</t>
    </rPh>
    <phoneticPr fontId="39"/>
  </si>
  <si>
    <r>
      <rPr>
        <sz val="8"/>
        <rFont val="ＭＳ Ｐゴシック"/>
        <family val="3"/>
        <charset val="128"/>
      </rPr>
      <t xml:space="preserve">Ｔ </t>
    </r>
    <r>
      <rPr>
        <sz val="11"/>
        <rFont val="ＭＳ Ｐゴシック"/>
        <family val="3"/>
        <charset val="128"/>
      </rPr>
      <t>城東高田</t>
    </r>
    <rPh sb="2" eb="3">
      <t>ジョウ</t>
    </rPh>
    <rPh sb="3" eb="4">
      <t>トウ</t>
    </rPh>
    <rPh sb="4" eb="6">
      <t>タカダ</t>
    </rPh>
    <phoneticPr fontId="3"/>
  </si>
  <si>
    <r>
      <rPr>
        <sz val="8"/>
        <rFont val="ＭＳ Ｐゴシック"/>
        <family val="3"/>
        <charset val="128"/>
      </rPr>
      <t xml:space="preserve">Ｔ </t>
    </r>
    <r>
      <rPr>
        <sz val="11"/>
        <rFont val="ＭＳ Ｐゴシック"/>
        <family val="3"/>
        <charset val="128"/>
      </rPr>
      <t>松原西弘</t>
    </r>
    <rPh sb="2" eb="4">
      <t>マツバラ</t>
    </rPh>
    <rPh sb="4" eb="5">
      <t>ニシ</t>
    </rPh>
    <rPh sb="5" eb="6">
      <t>ヒロ</t>
    </rPh>
    <phoneticPr fontId="3"/>
  </si>
  <si>
    <r>
      <rPr>
        <sz val="8"/>
        <rFont val="ＭＳ Ｐゴシック"/>
        <family val="3"/>
        <charset val="128"/>
      </rPr>
      <t xml:space="preserve">Ｔ </t>
    </r>
    <r>
      <rPr>
        <sz val="11"/>
        <rFont val="ＭＳ Ｐゴシック"/>
        <family val="3"/>
        <charset val="128"/>
      </rPr>
      <t>城西増田</t>
    </r>
    <phoneticPr fontId="3"/>
  </si>
  <si>
    <r>
      <rPr>
        <sz val="8"/>
        <rFont val="ＭＳ Ｐゴシック"/>
        <family val="3"/>
        <charset val="128"/>
      </rPr>
      <t xml:space="preserve">Ｔ </t>
    </r>
    <r>
      <rPr>
        <sz val="11"/>
        <rFont val="ＭＳ Ｐゴシック"/>
        <family val="3"/>
        <charset val="128"/>
      </rPr>
      <t>土手町</t>
    </r>
    <rPh sb="2" eb="4">
      <t>ドテ</t>
    </rPh>
    <rPh sb="4" eb="5">
      <t>マチ</t>
    </rPh>
    <phoneticPr fontId="3"/>
  </si>
  <si>
    <r>
      <rPr>
        <sz val="8"/>
        <rFont val="ＭＳ Ｐゴシック"/>
        <family val="3"/>
        <charset val="128"/>
      </rPr>
      <t xml:space="preserve">Ｔ </t>
    </r>
    <r>
      <rPr>
        <sz val="11"/>
        <rFont val="ＭＳ Ｐゴシック"/>
        <family val="3"/>
        <charset val="128"/>
      </rPr>
      <t>岩木</t>
    </r>
    <rPh sb="2" eb="4">
      <t>イワキ</t>
    </rPh>
    <phoneticPr fontId="3"/>
  </si>
  <si>
    <r>
      <t xml:space="preserve">Ｔ </t>
    </r>
    <r>
      <rPr>
        <sz val="11"/>
        <rFont val="ＭＳ Ｐゴシック"/>
        <family val="3"/>
        <charset val="128"/>
      </rPr>
      <t>城東高田</t>
    </r>
    <rPh sb="2" eb="4">
      <t>ジョウトウ</t>
    </rPh>
    <rPh sb="4" eb="6">
      <t>タカダ</t>
    </rPh>
    <phoneticPr fontId="3"/>
  </si>
  <si>
    <r>
      <t xml:space="preserve">Ｔ </t>
    </r>
    <r>
      <rPr>
        <sz val="11"/>
        <rFont val="ＭＳ Ｐゴシック"/>
        <family val="3"/>
        <charset val="128"/>
      </rPr>
      <t>松原西弘</t>
    </r>
    <rPh sb="2" eb="5">
      <t>マツバラニシ</t>
    </rPh>
    <rPh sb="5" eb="6">
      <t>ヒロ</t>
    </rPh>
    <phoneticPr fontId="3"/>
  </si>
  <si>
    <r>
      <t xml:space="preserve">Ｔ </t>
    </r>
    <r>
      <rPr>
        <sz val="11"/>
        <rFont val="ＭＳ Ｐゴシック"/>
        <family val="3"/>
        <charset val="128"/>
      </rPr>
      <t>城西増田</t>
    </r>
    <rPh sb="2" eb="4">
      <t>シロニシ</t>
    </rPh>
    <rPh sb="4" eb="6">
      <t>マスダ</t>
    </rPh>
    <phoneticPr fontId="3"/>
  </si>
  <si>
    <r>
      <t>Ｙ</t>
    </r>
    <r>
      <rPr>
        <sz val="11"/>
        <rFont val="ＭＳ Ｐゴシック"/>
        <family val="3"/>
        <charset val="128"/>
      </rPr>
      <t>　大学前</t>
    </r>
    <phoneticPr fontId="3"/>
  </si>
  <si>
    <r>
      <t>Ｙ</t>
    </r>
    <r>
      <rPr>
        <sz val="11"/>
        <rFont val="ＭＳ Ｐゴシック"/>
        <family val="3"/>
        <charset val="128"/>
      </rPr>
      <t>　城   西</t>
    </r>
  </si>
  <si>
    <r>
      <t>Ｙ</t>
    </r>
    <r>
      <rPr>
        <sz val="11"/>
        <rFont val="ＭＳ Ｐゴシック"/>
        <family val="3"/>
        <charset val="128"/>
      </rPr>
      <t>　駒   越</t>
    </r>
  </si>
  <si>
    <r>
      <t xml:space="preserve">Ｔ  </t>
    </r>
    <r>
      <rPr>
        <sz val="11"/>
        <rFont val="ＭＳ Ｐゴシック"/>
        <family val="3"/>
        <charset val="128"/>
      </rPr>
      <t>城東高田</t>
    </r>
    <rPh sb="3" eb="5">
      <t>ジョウトウ</t>
    </rPh>
    <rPh sb="5" eb="7">
      <t>タカダ</t>
    </rPh>
    <phoneticPr fontId="3"/>
  </si>
  <si>
    <r>
      <t xml:space="preserve">Ｔ  </t>
    </r>
    <r>
      <rPr>
        <sz val="11"/>
        <rFont val="ＭＳ Ｐゴシック"/>
        <family val="3"/>
        <charset val="128"/>
      </rPr>
      <t>松原西弘</t>
    </r>
    <rPh sb="3" eb="5">
      <t>マツバラ</t>
    </rPh>
    <rPh sb="5" eb="6">
      <t>ニシ</t>
    </rPh>
    <rPh sb="6" eb="7">
      <t>ヒロ</t>
    </rPh>
    <phoneticPr fontId="3"/>
  </si>
  <si>
    <r>
      <rPr>
        <sz val="8"/>
        <rFont val="ＭＳ Ｐゴシック"/>
        <family val="3"/>
        <charset val="128"/>
      </rPr>
      <t>Ｔ　</t>
    </r>
    <r>
      <rPr>
        <sz val="11"/>
        <rFont val="ＭＳ Ｐゴシック"/>
        <family val="3"/>
        <charset val="128"/>
      </rPr>
      <t>むつ西部</t>
    </r>
    <rPh sb="4" eb="6">
      <t>セイブ</t>
    </rPh>
    <phoneticPr fontId="3"/>
  </si>
  <si>
    <r>
      <rPr>
        <sz val="8"/>
        <rFont val="ＭＳ Ｐゴシック"/>
        <family val="3"/>
        <charset val="128"/>
      </rPr>
      <t>Ｔ　</t>
    </r>
    <r>
      <rPr>
        <sz val="11"/>
        <rFont val="ＭＳ Ｐゴシック"/>
        <family val="3"/>
        <charset val="128"/>
      </rPr>
      <t>むつ南部</t>
    </r>
    <rPh sb="4" eb="6">
      <t>ナンブ</t>
    </rPh>
    <phoneticPr fontId="3"/>
  </si>
  <si>
    <r>
      <rPr>
        <sz val="8"/>
        <rFont val="ＭＳ Ｐゴシック"/>
        <family val="3"/>
        <charset val="128"/>
      </rPr>
      <t>Ｔ　</t>
    </r>
    <r>
      <rPr>
        <sz val="11"/>
        <rFont val="ＭＳ Ｐゴシック"/>
        <family val="3"/>
        <charset val="128"/>
      </rPr>
      <t>むつ東部</t>
    </r>
    <rPh sb="4" eb="6">
      <t>トウブ</t>
    </rPh>
    <phoneticPr fontId="3"/>
  </si>
  <si>
    <r>
      <t>Ｙ</t>
    </r>
    <r>
      <rPr>
        <sz val="11"/>
        <rFont val="ＭＳ Ｐゴシック"/>
        <family val="3"/>
        <charset val="128"/>
      </rPr>
      <t>　大   湊</t>
    </r>
  </si>
  <si>
    <r>
      <t>（合）</t>
    </r>
    <r>
      <rPr>
        <sz val="11"/>
        <rFont val="ＭＳ Ｐゴシック"/>
        <family val="3"/>
        <charset val="128"/>
      </rPr>
      <t>川   内</t>
    </r>
  </si>
  <si>
    <r>
      <t>（合）</t>
    </r>
    <r>
      <rPr>
        <sz val="11"/>
        <rFont val="ＭＳ Ｐゴシック"/>
        <family val="3"/>
        <charset val="128"/>
      </rPr>
      <t>種   市</t>
    </r>
    <rPh sb="1" eb="2">
      <t>ゴウ</t>
    </rPh>
    <rPh sb="3" eb="4">
      <t>タネ</t>
    </rPh>
    <rPh sb="7" eb="8">
      <t>イチ</t>
    </rPh>
    <phoneticPr fontId="3"/>
  </si>
  <si>
    <t>令和　　年　　月　　日（　 ）</t>
    <rPh sb="0" eb="1">
      <t>レイ</t>
    </rPh>
    <rPh sb="1" eb="2">
      <t>ワ</t>
    </rPh>
    <rPh sb="4" eb="5">
      <t>ネン</t>
    </rPh>
    <rPh sb="7" eb="8">
      <t>ツキ</t>
    </rPh>
    <rPh sb="10" eb="11">
      <t>ヒ</t>
    </rPh>
    <phoneticPr fontId="3"/>
  </si>
  <si>
    <t>注２．朝日新聞は販売店が再編されました。</t>
    <rPh sb="3" eb="5">
      <t>アサヒ</t>
    </rPh>
    <rPh sb="5" eb="7">
      <t>シンブン</t>
    </rPh>
    <rPh sb="8" eb="11">
      <t>ハンバイテン</t>
    </rPh>
    <rPh sb="12" eb="14">
      <t>サイヘン</t>
    </rPh>
    <phoneticPr fontId="3"/>
  </si>
  <si>
    <t>　　　　青森市問屋町一丁目5番12号</t>
    <rPh sb="4" eb="7">
      <t>アオモリシ</t>
    </rPh>
    <rPh sb="7" eb="9">
      <t>トンヤ</t>
    </rPh>
    <rPh sb="9" eb="10">
      <t>マチ</t>
    </rPh>
    <rPh sb="10" eb="11">
      <t>イチ</t>
    </rPh>
    <rPh sb="11" eb="13">
      <t>チョウメ</t>
    </rPh>
    <rPh sb="14" eb="15">
      <t>バン</t>
    </rPh>
    <rPh sb="17" eb="18">
      <t>ゴウ</t>
    </rPh>
    <phoneticPr fontId="3"/>
  </si>
  <si>
    <t>ＴＥＬ</t>
  </si>
  <si>
    <t>017-718-5160</t>
    <phoneticPr fontId="3"/>
  </si>
  <si>
    <t>ＦＡＸ</t>
  </si>
  <si>
    <t>017-764-3840</t>
    <phoneticPr fontId="3"/>
  </si>
  <si>
    <t>　　　　 八戸市桔梗野工業団地二丁目10-10</t>
  </si>
  <si>
    <t>0178-21-2727</t>
  </si>
  <si>
    <t>0178-21-2722</t>
  </si>
  <si>
    <t>《新聞折込広告基準は重要な事柄ですのでよくお読みになってからお申し込み下さい。》</t>
  </si>
  <si>
    <t xml:space="preserve"> 東奥日報 </t>
  </si>
  <si>
    <t xml:space="preserve"> デーリー東北 </t>
  </si>
  <si>
    <t>新聞折り込み広告基準（要点）</t>
  </si>
  <si>
    <t>&lt;折込み広告基準&gt;</t>
  </si>
  <si>
    <t>　　東奥日報を取り扱う新聞販売店は、日本新聞協会の「広告表示の基礎知識」を参考にし、販売店の営業方針により、下記のような</t>
    <rPh sb="26" eb="28">
      <t>コウコク</t>
    </rPh>
    <rPh sb="28" eb="30">
      <t>ヒョウジ</t>
    </rPh>
    <rPh sb="31" eb="33">
      <t>キソ</t>
    </rPh>
    <rPh sb="33" eb="35">
      <t>チシキ</t>
    </rPh>
    <rPh sb="37" eb="39">
      <t>サンコウ</t>
    </rPh>
    <rPh sb="42" eb="45">
      <t>ハンバイテン</t>
    </rPh>
    <rPh sb="46" eb="48">
      <t>エイギョウ</t>
    </rPh>
    <rPh sb="48" eb="50">
      <t>ホウシン</t>
    </rPh>
    <rPh sb="54" eb="56">
      <t>カキ</t>
    </rPh>
    <phoneticPr fontId="3"/>
  </si>
  <si>
    <t>下記に該当するチラシは折込出来ません</t>
  </si>
  <si>
    <t>　折込広告は取り扱わないことにしております。</t>
    <phoneticPr fontId="3"/>
  </si>
  <si>
    <t>記</t>
  </si>
  <si>
    <t>１．</t>
  </si>
  <si>
    <t>広告主の名称・所在地・電話番号等の表示のないもの。</t>
  </si>
  <si>
    <t>（１）広告主の所在地・事業所名・責任者名の記載がないなど、責任の所在が明確でないもの。</t>
    <phoneticPr fontId="3"/>
  </si>
  <si>
    <t>２．</t>
  </si>
  <si>
    <t>新聞本紙と混同・誤認されると思われるもの。</t>
  </si>
  <si>
    <t>（２）誇大・事実と異なる不当な表示・表現で、読者に不利益を与えると思われるもの。</t>
  </si>
  <si>
    <t>３．</t>
    <phoneticPr fontId="3"/>
  </si>
  <si>
    <t>虚偽広告により誤認されるもの。また「最高・最大級・日本一」の表示など、</t>
    <phoneticPr fontId="3"/>
  </si>
  <si>
    <t>（３）せん情的な文言・写真・図画などを使用して、未成年に有害とみられるもの。</t>
  </si>
  <si>
    <t>事実と異なる誇大・不当表示表現で、読者に不利益を与えると思われるもの。</t>
    <phoneticPr fontId="3"/>
  </si>
  <si>
    <t>（４）意見・主義・主張の広告は、個人・団体・政党会派を問わず扱わない。</t>
  </si>
  <si>
    <t>４．</t>
    <phoneticPr fontId="3"/>
  </si>
  <si>
    <t>通貨・紙幣又は、郵便切手類の模造・複写をしたもの。</t>
    <rPh sb="0" eb="2">
      <t>ツウカ</t>
    </rPh>
    <rPh sb="3" eb="5">
      <t>シヘイ</t>
    </rPh>
    <rPh sb="5" eb="6">
      <t>マタ</t>
    </rPh>
    <rPh sb="8" eb="10">
      <t>ユウビン</t>
    </rPh>
    <rPh sb="10" eb="12">
      <t>キッテ</t>
    </rPh>
    <rPh sb="12" eb="13">
      <t>ルイ</t>
    </rPh>
    <rPh sb="14" eb="16">
      <t>モゾウ</t>
    </rPh>
    <rPh sb="17" eb="19">
      <t>フクシャ</t>
    </rPh>
    <phoneticPr fontId="3"/>
  </si>
  <si>
    <t>（５）政治問題や係争中の問題、もしくは意見が大きく分かれ、政治問題化・係争化が予想されるもの。</t>
  </si>
  <si>
    <t>５．</t>
    <phoneticPr fontId="3"/>
  </si>
  <si>
    <t>「金券・懸賞の応募券・抽選券・福引参加券」などが印刷されているもの、</t>
    <rPh sb="17" eb="19">
      <t>サンカ</t>
    </rPh>
    <rPh sb="19" eb="20">
      <t>ケン</t>
    </rPh>
    <phoneticPr fontId="3"/>
  </si>
  <si>
    <t>（６）広告主の一方的主張、もしくは主観的意図・表現がみられ、結果として他者をひぼう、名誉・信用を傷つけると思われるもの。</t>
  </si>
  <si>
    <t>および読者の射幸心を煽るようなもの。</t>
    <phoneticPr fontId="3"/>
  </si>
  <si>
    <t>（７）選挙に関するもの。選挙運動期間前でも、立候補が予測されている人物の名称が記載されているもの。また、支持団体の</t>
  </si>
  <si>
    <t>ただし、クーポン券（割引券・見本請求券・資料請求券）の印刷されているものは、</t>
    <rPh sb="8" eb="9">
      <t>ケン</t>
    </rPh>
    <rPh sb="10" eb="12">
      <t>ワリビキ</t>
    </rPh>
    <rPh sb="12" eb="13">
      <t>ケン</t>
    </rPh>
    <rPh sb="14" eb="16">
      <t>ミホン</t>
    </rPh>
    <rPh sb="16" eb="19">
      <t>セイキュウケン</t>
    </rPh>
    <rPh sb="20" eb="22">
      <t>シリョウ</t>
    </rPh>
    <rPh sb="22" eb="25">
      <t>セイキュウケン</t>
    </rPh>
    <rPh sb="27" eb="29">
      <t>インサツ</t>
    </rPh>
    <phoneticPr fontId="3"/>
  </si>
  <si>
    <t>　　　推薦など、事前運動と推量されるもの。ただし、衆参両院、知事、市長の選挙期間中、選挙管理委員会の「証紙」を貼付し</t>
  </si>
  <si>
    <t>折込できます。</t>
    <rPh sb="0" eb="2">
      <t>オリコミ</t>
    </rPh>
    <phoneticPr fontId="3"/>
  </si>
  <si>
    <t>　　　たもの、あるいは法定ビラである記号を記載したものは、別途扱いとする。</t>
    <phoneticPr fontId="3"/>
  </si>
  <si>
    <t>６．</t>
    <phoneticPr fontId="3"/>
  </si>
  <si>
    <t>金融・貸金業に関するものは、下記の条件が満たされていないもの</t>
    <rPh sb="0" eb="2">
      <t>キンユウ</t>
    </rPh>
    <rPh sb="3" eb="5">
      <t>カシキン</t>
    </rPh>
    <rPh sb="5" eb="6">
      <t>ギョウ</t>
    </rPh>
    <rPh sb="7" eb="8">
      <t>カン</t>
    </rPh>
    <rPh sb="14" eb="16">
      <t>カキ</t>
    </rPh>
    <rPh sb="17" eb="19">
      <t>ジョウケン</t>
    </rPh>
    <rPh sb="20" eb="21">
      <t>ミ</t>
    </rPh>
    <phoneticPr fontId="3"/>
  </si>
  <si>
    <t>（８）発行本社の新聞と混同・誤認されるもの。</t>
  </si>
  <si>
    <t>ａ．折込地域の知事登録を済ませている</t>
    <rPh sb="2" eb="4">
      <t>オリコミ</t>
    </rPh>
    <rPh sb="4" eb="6">
      <t>チイキ</t>
    </rPh>
    <rPh sb="7" eb="9">
      <t>チジ</t>
    </rPh>
    <rPh sb="9" eb="11">
      <t>トウロク</t>
    </rPh>
    <rPh sb="12" eb="13">
      <t>ス</t>
    </rPh>
    <phoneticPr fontId="3"/>
  </si>
  <si>
    <t>（９）新聞本紙・発行本社・販売店の信用・品位を損ない、著作権に触れると判断されるもの。</t>
  </si>
  <si>
    <t>ｂ．上記の登録番号が記載されている</t>
    <rPh sb="2" eb="4">
      <t>ジョウキ</t>
    </rPh>
    <rPh sb="5" eb="7">
      <t>トウロク</t>
    </rPh>
    <rPh sb="7" eb="9">
      <t>バンゴウ</t>
    </rPh>
    <rPh sb="10" eb="12">
      <t>キサイ</t>
    </rPh>
    <phoneticPr fontId="3"/>
  </si>
  <si>
    <t>（１０）販売店の営業活動に支障・不利益になると判断されるもの。</t>
  </si>
  <si>
    <t>ｃ．実質年利を明記した貸付利率が記載されている</t>
    <rPh sb="2" eb="4">
      <t>ジッシツ</t>
    </rPh>
    <rPh sb="4" eb="6">
      <t>ネンリ</t>
    </rPh>
    <rPh sb="7" eb="9">
      <t>メイキ</t>
    </rPh>
    <rPh sb="11" eb="13">
      <t>カシツケ</t>
    </rPh>
    <rPh sb="13" eb="15">
      <t>リリツ</t>
    </rPh>
    <rPh sb="16" eb="18">
      <t>キサイ</t>
    </rPh>
    <phoneticPr fontId="3"/>
  </si>
  <si>
    <t>（１１）薬事法・医療法など、法律に触れると思われるもの。</t>
    <phoneticPr fontId="3"/>
  </si>
  <si>
    <t>７．</t>
    <phoneticPr fontId="3"/>
  </si>
  <si>
    <t>不動産の表示に関する公正競争規約の必要表示事項の守られていないもの</t>
    <rPh sb="0" eb="3">
      <t>フドウサン</t>
    </rPh>
    <rPh sb="4" eb="6">
      <t>ヒョウジ</t>
    </rPh>
    <rPh sb="7" eb="8">
      <t>カン</t>
    </rPh>
    <rPh sb="10" eb="12">
      <t>コウセイ</t>
    </rPh>
    <rPh sb="12" eb="14">
      <t>キョウソウ</t>
    </rPh>
    <rPh sb="14" eb="16">
      <t>キヤク</t>
    </rPh>
    <rPh sb="17" eb="19">
      <t>ヒツヨウ</t>
    </rPh>
    <rPh sb="19" eb="21">
      <t>ヒョウジ</t>
    </rPh>
    <rPh sb="21" eb="23">
      <t>ジコウ</t>
    </rPh>
    <rPh sb="24" eb="25">
      <t>マモ</t>
    </rPh>
    <phoneticPr fontId="3"/>
  </si>
  <si>
    <t>（１２）上記に限らず、判断が難しいものは諸関係機関との協議により決めさせていただきます。</t>
    <rPh sb="14" eb="15">
      <t>ムズカ</t>
    </rPh>
    <phoneticPr fontId="3"/>
  </si>
  <si>
    <t>８．</t>
    <phoneticPr fontId="3"/>
  </si>
  <si>
    <t>新聞業における公正競争規約等、諸法規に触れると思われるもの。</t>
    <rPh sb="0" eb="2">
      <t>シンブン</t>
    </rPh>
    <rPh sb="2" eb="3">
      <t>ギョウ</t>
    </rPh>
    <rPh sb="7" eb="9">
      <t>コウセイ</t>
    </rPh>
    <rPh sb="9" eb="11">
      <t>キョウソウ</t>
    </rPh>
    <rPh sb="11" eb="14">
      <t>キヤクナド</t>
    </rPh>
    <rPh sb="15" eb="18">
      <t>ショホウキ</t>
    </rPh>
    <rPh sb="19" eb="20">
      <t>フ</t>
    </rPh>
    <rPh sb="23" eb="24">
      <t>オモ</t>
    </rPh>
    <phoneticPr fontId="3"/>
  </si>
  <si>
    <t>９．</t>
    <phoneticPr fontId="3"/>
  </si>
  <si>
    <t>選挙に関するもの。ただし、選挙管理委員会の「証紙」を貼付したもの又は、</t>
    <rPh sb="0" eb="2">
      <t>センキョ</t>
    </rPh>
    <rPh sb="3" eb="4">
      <t>カン</t>
    </rPh>
    <rPh sb="13" eb="15">
      <t>センキョ</t>
    </rPh>
    <rPh sb="15" eb="17">
      <t>カンリ</t>
    </rPh>
    <rPh sb="17" eb="20">
      <t>イインカイ</t>
    </rPh>
    <rPh sb="22" eb="24">
      <t>ショウシ</t>
    </rPh>
    <rPh sb="26" eb="28">
      <t>テンプ</t>
    </rPh>
    <rPh sb="32" eb="33">
      <t>マタ</t>
    </rPh>
    <phoneticPr fontId="3"/>
  </si>
  <si>
    <t>承認番号のあるものは除く。</t>
    <rPh sb="0" eb="2">
      <t>ショウニン</t>
    </rPh>
    <rPh sb="2" eb="4">
      <t>バンゴウ</t>
    </rPh>
    <rPh sb="10" eb="11">
      <t>ノゾ</t>
    </rPh>
    <phoneticPr fontId="3"/>
  </si>
  <si>
    <t>１０．</t>
    <phoneticPr fontId="3"/>
  </si>
  <si>
    <t>個人・各種団体を問わず、意見広告を記載したもの。</t>
    <rPh sb="0" eb="2">
      <t>コジン</t>
    </rPh>
    <rPh sb="3" eb="5">
      <t>カクシュ</t>
    </rPh>
    <rPh sb="5" eb="7">
      <t>ダンタイ</t>
    </rPh>
    <rPh sb="8" eb="9">
      <t>ト</t>
    </rPh>
    <rPh sb="12" eb="14">
      <t>イケン</t>
    </rPh>
    <rPh sb="14" eb="16">
      <t>コウコク</t>
    </rPh>
    <rPh sb="17" eb="19">
      <t>キサイ</t>
    </rPh>
    <phoneticPr fontId="3"/>
  </si>
  <si>
    <t>１１．</t>
    <phoneticPr fontId="3"/>
  </si>
  <si>
    <t>名誉毀損・プライバシーの侵害、中傷、ひぼう等法律違反の恐れがあるもの</t>
    <rPh sb="0" eb="2">
      <t>メイヨ</t>
    </rPh>
    <rPh sb="2" eb="4">
      <t>キソン</t>
    </rPh>
    <rPh sb="12" eb="14">
      <t>シンガイ</t>
    </rPh>
    <rPh sb="15" eb="17">
      <t>チュウショウ</t>
    </rPh>
    <rPh sb="21" eb="22">
      <t>ナド</t>
    </rPh>
    <rPh sb="22" eb="24">
      <t>ホウリツ</t>
    </rPh>
    <rPh sb="24" eb="26">
      <t>イハン</t>
    </rPh>
    <rPh sb="27" eb="28">
      <t>オソ</t>
    </rPh>
    <phoneticPr fontId="3"/>
  </si>
  <si>
    <t>１２．</t>
    <phoneticPr fontId="3"/>
  </si>
  <si>
    <t>広告に品位が無く公序良俗を乱すようなものや、内容の不明瞭なもの。</t>
    <rPh sb="0" eb="2">
      <t>コウコク</t>
    </rPh>
    <rPh sb="3" eb="5">
      <t>ヒンイ</t>
    </rPh>
    <rPh sb="6" eb="7">
      <t>ナ</t>
    </rPh>
    <rPh sb="8" eb="12">
      <t>コウジョリョウゾク</t>
    </rPh>
    <rPh sb="13" eb="14">
      <t>ミダ</t>
    </rPh>
    <rPh sb="22" eb="24">
      <t>ナイヨウ</t>
    </rPh>
    <rPh sb="25" eb="28">
      <t>フメイリョウ</t>
    </rPh>
    <phoneticPr fontId="3"/>
  </si>
  <si>
    <t>※</t>
  </si>
  <si>
    <t>上記以外でも、判断が難しいものは当センターで協議の上、</t>
    <phoneticPr fontId="3"/>
  </si>
  <si>
    <t>　※新聞製作、輸送の遅れや災害事故などの場合は、やむを得ず折り込み指定日の翌日になることがありますのでご了承願います。</t>
  </si>
  <si>
    <t>決定いたしますので事前にお問い合わせください。</t>
    <phoneticPr fontId="3"/>
  </si>
  <si>
    <t>　新聞折込広告基準は、（株）東奥日報社販売局折込サービスセンター及び（株）デーリー東北新聞社事業局折込センター事務局より発行の折込広告案内から転載させて頂いております。</t>
  </si>
  <si>
    <r>
      <t>　</t>
    </r>
    <r>
      <rPr>
        <sz val="14"/>
        <rFont val="ＭＳ Ｐゴシック"/>
        <family val="3"/>
        <charset val="128"/>
      </rPr>
      <t>補　　足</t>
    </r>
  </si>
  <si>
    <t>　　１．広告主の電話番号はフリーダイヤルを記載する際、一般の問い合わせ番号も必要となる販売店があります。</t>
  </si>
  <si>
    <t>　　２．履歴書付募集広告は、本人の適性と能力のみを判断の基準とし、応募用紙（履歴書、自己紹介書等）に本籍地番、家族の氏名・年齢・職業・続柄の記入を</t>
  </si>
  <si>
    <t>　　　　求めた書式のチラシは折込できません。</t>
  </si>
  <si>
    <t>　　３．募集広告については、雇用対策法・男女雇用均等法に違反するものは折込できません。</t>
  </si>
  <si>
    <t>　　４．連合広告（１枚のチラシの広告面に複数のスポンサーが記載されたもの）は内容により折込不可地区があります。又、特別料金で折込可能地区もあります。</t>
  </si>
  <si>
    <t>　　６．医薬品等を否定する内容や、迷信に類する非科学的なものは折込できない販売店があります。</t>
  </si>
  <si>
    <t>　　７．景品表示法に触れると判断されるものは折込できません。</t>
  </si>
  <si>
    <t>　　８．各府省の広報につきましては、事前にお問い合わせ下さい。</t>
  </si>
  <si>
    <t>お願い</t>
  </si>
  <si>
    <t>【折込申し込みについて】</t>
  </si>
  <si>
    <t>【納入期日・納入方法について】</t>
  </si>
  <si>
    <t>青森県内は地域によって折込枚数に制限を設け先着順で折込を行っている</t>
  </si>
  <si>
    <t>&lt;納入期日&gt;</t>
  </si>
  <si>
    <t>予約制の新聞販売店があり、その予約制販売店の中には、申し込み締切日</t>
  </si>
  <si>
    <t>を設定している新聞販売店もあります。</t>
  </si>
  <si>
    <t xml:space="preserve"> 県　　　外への折込 ⇒ 都道府県により納入期日が異なりますので予定</t>
  </si>
  <si>
    <t xml:space="preserve">   される場合事前にお問い合わせください。</t>
  </si>
  <si>
    <t>★東奥日報は、下記〔　　〕内の新聞販売店が予約制となっており、折込希望日</t>
  </si>
  <si>
    <r>
      <t>注意　</t>
    </r>
    <r>
      <rPr>
        <sz val="11"/>
        <rFont val="ＭＳ Ｐゴシック"/>
        <family val="3"/>
        <charset val="128"/>
      </rPr>
      <t>納入日時に遅れが生じた場合、別途料金にて特別配送の手配が</t>
    </r>
  </si>
  <si>
    <t>　が販売店により予約締切となっている場合は、折込日を変更していただく事が</t>
  </si>
  <si>
    <t xml:space="preserve">         必要となります。事前にお問い合わせください。</t>
  </si>
  <si>
    <t>　あります。</t>
  </si>
  <si>
    <t>&lt;納入方法&gt;</t>
  </si>
  <si>
    <t>完成品の印刷物は、当社の配布エリア別に、青森ブロック分は青森本社に</t>
  </si>
  <si>
    <t>　青森市・むつ市・下北郡・弘前市・黒石市・五所川原市</t>
  </si>
  <si>
    <t>　 なお、上北郡の東奥日報 横浜は、青森ブロック分になります。</t>
  </si>
  <si>
    <t xml:space="preserve"> ◆1梱包の枚数は、下記の数量でお願いします。</t>
  </si>
  <si>
    <t xml:space="preserve"> Ｂ4版以下→2,000枚　　Ｂ3版以下→1,000枚</t>
  </si>
  <si>
    <t>　除く）の申し込み締切となっており、締切日時を越えた中止、変更については解</t>
  </si>
  <si>
    <t xml:space="preserve"> Ｂ2版以下→　500枚　　Ｂ1版以下→  250枚</t>
  </si>
  <si>
    <t>　約料金を設定しております。但し、販売店での組込終了後は解約できませんの</t>
  </si>
  <si>
    <r>
      <t xml:space="preserve">注意 1． </t>
    </r>
    <r>
      <rPr>
        <sz val="11"/>
        <rFont val="ＭＳ Ｐゴシック"/>
        <family val="3"/>
        <charset val="128"/>
      </rPr>
      <t>Ｂ3版以上</t>
    </r>
    <r>
      <rPr>
        <sz val="11"/>
        <rFont val="ＭＳ Ｐゴシック"/>
        <family val="3"/>
        <charset val="128"/>
      </rPr>
      <t>の印刷物は、予め新聞に折り込みできるＢ4版に折った</t>
    </r>
  </si>
  <si>
    <t>　で十分ご注意ください。</t>
  </si>
  <si>
    <t xml:space="preserve">            上で梱包し、納品してください。（Ａ3版以上も同様です。）</t>
  </si>
  <si>
    <t>　　エリア指定につきましては事前にお問い合わせ下さい。</t>
  </si>
  <si>
    <r>
      <t>注意 2．二</t>
    </r>
    <r>
      <rPr>
        <sz val="11"/>
        <rFont val="ＭＳ Ｐゴシック"/>
        <family val="3"/>
        <charset val="128"/>
      </rPr>
      <t>種類以上の印刷物を納入される場合は、梱包ひもの色分け等</t>
    </r>
  </si>
  <si>
    <t xml:space="preserve">            外部から判別できるように納品願います。</t>
  </si>
  <si>
    <r>
      <t>注意 3．</t>
    </r>
    <r>
      <rPr>
        <sz val="11"/>
        <rFont val="ＭＳ Ｐゴシック"/>
        <family val="3"/>
        <charset val="128"/>
      </rPr>
      <t>印刷物の検品は、サイズと数量の確認となります。</t>
    </r>
  </si>
  <si>
    <t>　の申し込み締切となっております。折込申込書の内容変更(枚数・サイズ・地域）は</t>
  </si>
  <si>
    <t>　　　　　 他の印刷物が混入されていないか、十分確認の上納品願います。</t>
  </si>
  <si>
    <t>時間内にご連絡いただきますようお願い致します。</t>
  </si>
  <si>
    <t>【その他の注意事項】</t>
  </si>
  <si>
    <t>　</t>
  </si>
  <si>
    <t>★陸奥新報は、折込日5日前午前中の申し込み締切となっております。</t>
    <rPh sb="11" eb="12">
      <t>ニチ</t>
    </rPh>
    <rPh sb="13" eb="16">
      <t>ゴゼンチュウ</t>
    </rPh>
    <phoneticPr fontId="3"/>
  </si>
  <si>
    <t xml:space="preserve">    </t>
    <phoneticPr fontId="3"/>
  </si>
  <si>
    <t xml:space="preserve">     があります。</t>
  </si>
  <si>
    <t xml:space="preserve">        なお、特別料金で折込できる地区もあります。</t>
  </si>
  <si>
    <t>当社へのお申し込みは手配上、各締切日の前日までに</t>
  </si>
  <si>
    <t xml:space="preserve">     予めご了承願います。</t>
  </si>
  <si>
    <t>お願いいたします。</t>
    <phoneticPr fontId="3"/>
  </si>
  <si>
    <t>　　 折込ができない場合がありますので予めご了承願います。</t>
  </si>
  <si>
    <t xml:space="preserve">   又、クーポン広告は折込の企画・立案の段階で早めに</t>
  </si>
  <si>
    <t xml:space="preserve"> お問い合わせ下さい。</t>
  </si>
  <si>
    <t>　　　 なお、予約のない場合、チラシの納品をお断りする事もあります。</t>
  </si>
  <si>
    <t>　　 の配達に支障が生じた場合は、折込指定日を変更することがあります。</t>
  </si>
  <si>
    <t>ご不明な点は、お問い合わせください。</t>
  </si>
  <si>
    <t>東奥日報販売店による無料会員制チラシポスティング「朝チラッ」配布部数表</t>
    <rPh sb="0" eb="2">
      <t>トウオウ</t>
    </rPh>
    <rPh sb="2" eb="4">
      <t>ニッポウ</t>
    </rPh>
    <rPh sb="4" eb="7">
      <t>ハンバイテン</t>
    </rPh>
    <phoneticPr fontId="3"/>
  </si>
  <si>
    <t>※「朝チラッ」単独でのお申し込みはできません。朝刊とセットでお申込みください！</t>
    <rPh sb="2" eb="3">
      <t>アサ</t>
    </rPh>
    <rPh sb="7" eb="9">
      <t>タンドク</t>
    </rPh>
    <rPh sb="12" eb="13">
      <t>モウ</t>
    </rPh>
    <rPh sb="14" eb="15">
      <t>コ</t>
    </rPh>
    <rPh sb="23" eb="25">
      <t>チョウカン</t>
    </rPh>
    <rPh sb="31" eb="33">
      <t>モウシコ</t>
    </rPh>
    <phoneticPr fontId="51"/>
  </si>
  <si>
    <t>市町村名</t>
    <rPh sb="0" eb="3">
      <t>シチョウソン</t>
    </rPh>
    <rPh sb="3" eb="4">
      <t>メイ</t>
    </rPh>
    <phoneticPr fontId="51"/>
  </si>
  <si>
    <t>販売店名</t>
    <rPh sb="0" eb="3">
      <t>ハンバイテン</t>
    </rPh>
    <rPh sb="3" eb="4">
      <t>メイ</t>
    </rPh>
    <phoneticPr fontId="51"/>
  </si>
  <si>
    <t>取扱枚数</t>
    <rPh sb="0" eb="2">
      <t>トリアツカイ</t>
    </rPh>
    <rPh sb="2" eb="4">
      <t>マイスウ</t>
    </rPh>
    <phoneticPr fontId="51"/>
  </si>
  <si>
    <t>申込部数</t>
    <rPh sb="0" eb="2">
      <t>モウシコミ</t>
    </rPh>
    <rPh sb="2" eb="4">
      <t>ブスウ</t>
    </rPh>
    <phoneticPr fontId="51"/>
  </si>
  <si>
    <t>備考</t>
    <rPh sb="0" eb="2">
      <t>ビコウ</t>
    </rPh>
    <phoneticPr fontId="51"/>
  </si>
  <si>
    <t>青森市</t>
    <rPh sb="0" eb="3">
      <t>アオモリシ</t>
    </rPh>
    <phoneticPr fontId="51"/>
  </si>
  <si>
    <t>青森中部</t>
    <rPh sb="0" eb="2">
      <t>アオモリ</t>
    </rPh>
    <rPh sb="2" eb="4">
      <t>チュウブ</t>
    </rPh>
    <phoneticPr fontId="51"/>
  </si>
  <si>
    <t>十和田市</t>
    <rPh sb="0" eb="4">
      <t>トワダシ</t>
    </rPh>
    <phoneticPr fontId="51"/>
  </si>
  <si>
    <t>十和田東部</t>
    <rPh sb="0" eb="3">
      <t>トワダ</t>
    </rPh>
    <rPh sb="3" eb="5">
      <t>トウブ</t>
    </rPh>
    <phoneticPr fontId="51"/>
  </si>
  <si>
    <t>青森東部</t>
    <rPh sb="0" eb="2">
      <t>アオモリ</t>
    </rPh>
    <rPh sb="2" eb="4">
      <t>トウブ</t>
    </rPh>
    <phoneticPr fontId="51"/>
  </si>
  <si>
    <t>十和田西部</t>
    <rPh sb="0" eb="3">
      <t>トワダ</t>
    </rPh>
    <rPh sb="3" eb="5">
      <t>セイブ</t>
    </rPh>
    <phoneticPr fontId="51"/>
  </si>
  <si>
    <t>青森西部</t>
    <rPh sb="0" eb="2">
      <t>アオモリ</t>
    </rPh>
    <rPh sb="2" eb="4">
      <t>セイブ</t>
    </rPh>
    <phoneticPr fontId="51"/>
  </si>
  <si>
    <t>十和田南部</t>
    <rPh sb="0" eb="3">
      <t>トワダ</t>
    </rPh>
    <rPh sb="3" eb="5">
      <t>ナンブ</t>
    </rPh>
    <phoneticPr fontId="51"/>
  </si>
  <si>
    <t>青森勝田</t>
    <rPh sb="0" eb="2">
      <t>アオモリ</t>
    </rPh>
    <rPh sb="2" eb="3">
      <t>カ</t>
    </rPh>
    <rPh sb="3" eb="4">
      <t>タ</t>
    </rPh>
    <phoneticPr fontId="51"/>
  </si>
  <si>
    <t>十和田北部</t>
    <rPh sb="0" eb="3">
      <t>トワダ</t>
    </rPh>
    <rPh sb="3" eb="5">
      <t>ホクブ</t>
    </rPh>
    <phoneticPr fontId="51"/>
  </si>
  <si>
    <t>青森原別</t>
    <rPh sb="0" eb="2">
      <t>アオモリ</t>
    </rPh>
    <rPh sb="2" eb="4">
      <t>ハラベツ</t>
    </rPh>
    <phoneticPr fontId="51"/>
  </si>
  <si>
    <t>三沢市</t>
    <rPh sb="0" eb="2">
      <t>ミサワ</t>
    </rPh>
    <rPh sb="2" eb="3">
      <t>シ</t>
    </rPh>
    <phoneticPr fontId="51"/>
  </si>
  <si>
    <t>三沢西部</t>
    <rPh sb="0" eb="2">
      <t>ミサワ</t>
    </rPh>
    <rPh sb="2" eb="4">
      <t>セイブ</t>
    </rPh>
    <phoneticPr fontId="51"/>
  </si>
  <si>
    <t>中部浜田</t>
    <rPh sb="0" eb="2">
      <t>チュウブ</t>
    </rPh>
    <rPh sb="2" eb="4">
      <t>ハマダ</t>
    </rPh>
    <phoneticPr fontId="51"/>
  </si>
  <si>
    <t>三沢浜通り</t>
    <rPh sb="0" eb="2">
      <t>ミサワ</t>
    </rPh>
    <rPh sb="2" eb="3">
      <t>ハマ</t>
    </rPh>
    <rPh sb="3" eb="4">
      <t>トオ</t>
    </rPh>
    <phoneticPr fontId="51"/>
  </si>
  <si>
    <t>青森西滝</t>
    <rPh sb="0" eb="2">
      <t>アオモリ</t>
    </rPh>
    <rPh sb="2" eb="3">
      <t>ニシ</t>
    </rPh>
    <rPh sb="3" eb="4">
      <t>タキ</t>
    </rPh>
    <phoneticPr fontId="51"/>
  </si>
  <si>
    <t>野辺地</t>
    <rPh sb="0" eb="3">
      <t>ノヘジ</t>
    </rPh>
    <phoneticPr fontId="51"/>
  </si>
  <si>
    <t>青森金沢</t>
    <rPh sb="0" eb="2">
      <t>アオモリ</t>
    </rPh>
    <rPh sb="2" eb="4">
      <t>カナザワ</t>
    </rPh>
    <phoneticPr fontId="51"/>
  </si>
  <si>
    <t>七戸町</t>
    <rPh sb="0" eb="2">
      <t>シチノヘ</t>
    </rPh>
    <rPh sb="2" eb="3">
      <t>マチ</t>
    </rPh>
    <phoneticPr fontId="51"/>
  </si>
  <si>
    <t>七戸</t>
    <rPh sb="0" eb="2">
      <t>シチノヘ</t>
    </rPh>
    <phoneticPr fontId="51"/>
  </si>
  <si>
    <t>青森旭町</t>
    <rPh sb="0" eb="2">
      <t>アオモリ</t>
    </rPh>
    <rPh sb="2" eb="4">
      <t>アサヒチョウ</t>
    </rPh>
    <phoneticPr fontId="51"/>
  </si>
  <si>
    <t>おいらせ町</t>
    <rPh sb="4" eb="5">
      <t>マチ</t>
    </rPh>
    <phoneticPr fontId="51"/>
  </si>
  <si>
    <t>下田</t>
    <rPh sb="0" eb="2">
      <t>シモダ</t>
    </rPh>
    <phoneticPr fontId="51"/>
  </si>
  <si>
    <t>青森造道</t>
    <rPh sb="0" eb="2">
      <t>アオモリ</t>
    </rPh>
    <rPh sb="2" eb="4">
      <t>ツクリミチ</t>
    </rPh>
    <phoneticPr fontId="51"/>
  </si>
  <si>
    <t>東北町</t>
    <rPh sb="0" eb="2">
      <t>トウホク</t>
    </rPh>
    <rPh sb="2" eb="3">
      <t>マチ</t>
    </rPh>
    <phoneticPr fontId="51"/>
  </si>
  <si>
    <t>上北町</t>
    <rPh sb="0" eb="2">
      <t>カミキタ</t>
    </rPh>
    <rPh sb="2" eb="3">
      <t>マチ</t>
    </rPh>
    <phoneticPr fontId="51"/>
  </si>
  <si>
    <t>青森浜館</t>
    <rPh sb="0" eb="2">
      <t>アオモリ</t>
    </rPh>
    <rPh sb="2" eb="3">
      <t>ハマ</t>
    </rPh>
    <rPh sb="3" eb="4">
      <t>タテ</t>
    </rPh>
    <phoneticPr fontId="51"/>
  </si>
  <si>
    <t>乙供</t>
    <rPh sb="0" eb="2">
      <t>オットモ</t>
    </rPh>
    <phoneticPr fontId="51"/>
  </si>
  <si>
    <t>青森妙見</t>
    <rPh sb="0" eb="2">
      <t>アオモリ</t>
    </rPh>
    <rPh sb="2" eb="4">
      <t>ミョウケン</t>
    </rPh>
    <phoneticPr fontId="51"/>
  </si>
  <si>
    <t>六ヶ所村</t>
    <rPh sb="0" eb="4">
      <t>ロッカショムラ</t>
    </rPh>
    <phoneticPr fontId="51"/>
  </si>
  <si>
    <t>泊</t>
    <rPh sb="0" eb="1">
      <t>トマリ</t>
    </rPh>
    <phoneticPr fontId="51"/>
  </si>
  <si>
    <t>東岳</t>
    <rPh sb="0" eb="1">
      <t>アズマ</t>
    </rPh>
    <rPh sb="1" eb="2">
      <t>ダケ</t>
    </rPh>
    <phoneticPr fontId="51"/>
  </si>
  <si>
    <t>浅虫地区含む</t>
    <rPh sb="0" eb="2">
      <t>アサムシ</t>
    </rPh>
    <rPh sb="2" eb="4">
      <t>チク</t>
    </rPh>
    <rPh sb="4" eb="5">
      <t>フク</t>
    </rPh>
    <phoneticPr fontId="51"/>
  </si>
  <si>
    <t>平川市</t>
    <rPh sb="0" eb="2">
      <t>ヒラカワ</t>
    </rPh>
    <rPh sb="2" eb="3">
      <t>シ</t>
    </rPh>
    <phoneticPr fontId="51"/>
  </si>
  <si>
    <t>尾上</t>
    <rPh sb="0" eb="2">
      <t>オノエ</t>
    </rPh>
    <phoneticPr fontId="51"/>
  </si>
  <si>
    <t>油川</t>
    <rPh sb="0" eb="2">
      <t>アブラカワ</t>
    </rPh>
    <phoneticPr fontId="51"/>
  </si>
  <si>
    <t>後潟</t>
    <rPh sb="0" eb="2">
      <t>ウシロガタ</t>
    </rPh>
    <phoneticPr fontId="51"/>
  </si>
  <si>
    <t>浪岡</t>
    <rPh sb="0" eb="2">
      <t>ナミオカ</t>
    </rPh>
    <phoneticPr fontId="51"/>
  </si>
  <si>
    <t>新　聞　折　込　広　告　部　数　表</t>
  </si>
  <si>
    <t>青森県</t>
  </si>
  <si>
    <t>読売新聞</t>
  </si>
  <si>
    <t>朝日新聞</t>
  </si>
  <si>
    <t>毎日新聞</t>
  </si>
  <si>
    <t>東奥日報</t>
  </si>
  <si>
    <t>東奥日報（合売店）</t>
  </si>
  <si>
    <t>デーリー東北</t>
  </si>
  <si>
    <t>陸奥新報</t>
  </si>
  <si>
    <t>産経新聞</t>
  </si>
  <si>
    <t>河北新報</t>
  </si>
  <si>
    <t>日経新聞</t>
  </si>
  <si>
    <t>地区合計</t>
  </si>
  <si>
    <t>世帯数</t>
  </si>
  <si>
    <t>人口</t>
  </si>
  <si>
    <t>青森ブロック</t>
  </si>
  <si>
    <t>青森市</t>
  </si>
  <si>
    <t>弘前市</t>
  </si>
  <si>
    <t>黒石市</t>
  </si>
  <si>
    <t>むつ市</t>
  </si>
  <si>
    <t>下北郡</t>
  </si>
  <si>
    <t>北津軽郡</t>
  </si>
  <si>
    <t>東津軽郡</t>
  </si>
  <si>
    <t>つがる市</t>
  </si>
  <si>
    <t>西津軽郡</t>
  </si>
  <si>
    <t>平川市</t>
  </si>
  <si>
    <t>南津軽郡</t>
  </si>
  <si>
    <t>八戸ブロック</t>
  </si>
  <si>
    <t>八戸市</t>
  </si>
  <si>
    <t>十和田市</t>
  </si>
  <si>
    <t>三沢市</t>
  </si>
  <si>
    <t>上北郡</t>
  </si>
  <si>
    <t>三戸郡</t>
  </si>
  <si>
    <t>合計</t>
  </si>
  <si>
    <t>注　3、日経新聞の部数は当社手配可能な地区の部数です。</t>
  </si>
  <si>
    <t>岩手県北</t>
  </si>
  <si>
    <t>岩手県</t>
  </si>
  <si>
    <t>岩手日報</t>
  </si>
  <si>
    <t>久慈市</t>
  </si>
  <si>
    <t>二戸市</t>
  </si>
  <si>
    <t>九戸郡</t>
  </si>
  <si>
    <t>二戸郡</t>
  </si>
  <si>
    <t>下閉伊郡</t>
  </si>
  <si>
    <t>この部数表に記載しております新聞折込部数は、㈱東奥日報社販売局折込サービスセンター、㈱デーリー東北新聞社事業局折込センター事務局</t>
  </si>
  <si>
    <t>注１．東奥日報、朝日新聞、毎日新聞、産経新聞、日経新聞は予約制となっており、折込日5日前中（土・日・祝・祭日除く）で、申し込み締切となります。</t>
    <rPh sb="8" eb="10">
      <t>アサヒ</t>
    </rPh>
    <rPh sb="10" eb="12">
      <t>シンブン</t>
    </rPh>
    <rPh sb="13" eb="15">
      <t>マイニチ</t>
    </rPh>
    <rPh sb="15" eb="17">
      <t>シンブン</t>
    </rPh>
    <rPh sb="23" eb="25">
      <t>ニッケイ</t>
    </rPh>
    <rPh sb="25" eb="27">
      <t>シンブン</t>
    </rPh>
    <phoneticPr fontId="3"/>
  </si>
  <si>
    <t>注１．東奥日報、朝日新聞、毎日新聞、産経新聞、日経新聞（一部）は予約制で先着順に折込を行っております、お申し込みは出来るだけ早めにお願い致します。</t>
    <rPh sb="8" eb="10">
      <t>アサヒ</t>
    </rPh>
    <rPh sb="10" eb="12">
      <t>シンブン</t>
    </rPh>
    <rPh sb="13" eb="15">
      <t>マイニチ</t>
    </rPh>
    <rPh sb="15" eb="17">
      <t>シンブン</t>
    </rPh>
    <rPh sb="23" eb="25">
      <t>ニッケイ</t>
    </rPh>
    <rPh sb="25" eb="27">
      <t>シンブン</t>
    </rPh>
    <rPh sb="28" eb="30">
      <t>イチブ</t>
    </rPh>
    <phoneticPr fontId="3"/>
  </si>
  <si>
    <t>注．日経新聞の部数は当社手配可能な部数です。</t>
    <phoneticPr fontId="3"/>
  </si>
  <si>
    <t>尚、東奥日報 横浜 は青森ブロックとなります。</t>
    <phoneticPr fontId="3"/>
  </si>
  <si>
    <t>注1．岩手日報「戸田」店は「九戸」店へ統合されました。</t>
    <rPh sb="3" eb="5">
      <t>イワテ</t>
    </rPh>
    <rPh sb="5" eb="7">
      <t>ニッポウ</t>
    </rPh>
    <rPh sb="8" eb="10">
      <t>トダ</t>
    </rPh>
    <rPh sb="11" eb="12">
      <t>テン</t>
    </rPh>
    <rPh sb="14" eb="16">
      <t>クノヘ</t>
    </rPh>
    <rPh sb="17" eb="18">
      <t>テン</t>
    </rPh>
    <rPh sb="19" eb="21">
      <t>トウゴウ</t>
    </rPh>
    <phoneticPr fontId="3"/>
  </si>
  <si>
    <t>注2．デーリー東北「中野」店は「デーリー東北」系統合売店から「岩手日報」系統合売店に変更となりました。</t>
    <rPh sb="7" eb="9">
      <t>トウホク</t>
    </rPh>
    <rPh sb="10" eb="12">
      <t>ナカノ</t>
    </rPh>
    <rPh sb="13" eb="14">
      <t>テン</t>
    </rPh>
    <rPh sb="20" eb="22">
      <t>トウホク</t>
    </rPh>
    <rPh sb="23" eb="25">
      <t>ケイトウ</t>
    </rPh>
    <rPh sb="25" eb="26">
      <t>ゴウ</t>
    </rPh>
    <rPh sb="26" eb="28">
      <t>バイテン</t>
    </rPh>
    <rPh sb="31" eb="33">
      <t>イワテ</t>
    </rPh>
    <rPh sb="33" eb="35">
      <t>ニッポウ</t>
    </rPh>
    <rPh sb="36" eb="38">
      <t>ケイトウ</t>
    </rPh>
    <rPh sb="38" eb="39">
      <t>ゴウ</t>
    </rPh>
    <rPh sb="39" eb="41">
      <t>バイテン</t>
    </rPh>
    <rPh sb="42" eb="44">
      <t>ヘンコウ</t>
    </rPh>
    <phoneticPr fontId="3"/>
  </si>
  <si>
    <t>1．毎週月曜日、祝日の翌日、休刊日の翌日は、折込を行わない地区</t>
    <phoneticPr fontId="3"/>
  </si>
  <si>
    <t>2．特殊形状、大きさ、厚さ、折り方等により折込できない地区があります。</t>
    <phoneticPr fontId="3"/>
  </si>
  <si>
    <t>3．定数以下の地区指定は、希望通りの折込とならない事がありますので</t>
    <phoneticPr fontId="3"/>
  </si>
  <si>
    <t>4．Ｂ4版を超えるものは新聞1/2ページの大きさに折ったものに限ります。</t>
    <phoneticPr fontId="3"/>
  </si>
  <si>
    <t>5．Ｂ3横長サイズは特殊サイズの為、折に使用等お客様の意向に沿った</t>
    <phoneticPr fontId="3"/>
  </si>
  <si>
    <t>6．連休、お盆、年末年始につきましては、申し込み及び搬入日が順次早ま</t>
    <phoneticPr fontId="3"/>
  </si>
  <si>
    <t>7．チラシの長期にわたる保管・預かりはできかねます。</t>
    <phoneticPr fontId="3"/>
  </si>
  <si>
    <t>8．天変地異、不慮の交通事故等による新聞輸送の遅れから新聞販売店</t>
    <phoneticPr fontId="3"/>
  </si>
  <si>
    <t>　南津軽郡 ・平川市・南津軽郡・北津軽郡</t>
    <rPh sb="7" eb="10">
      <t>ヒラカワシ</t>
    </rPh>
    <rPh sb="11" eb="15">
      <t>ミナミツガルグン</t>
    </rPh>
    <phoneticPr fontId="3"/>
  </si>
  <si>
    <t>　　また、｢青森市・むつ市・下北郡｣は、折込日４日前午前中（土曜・日曜・祝日</t>
    <phoneticPr fontId="3"/>
  </si>
  <si>
    <t>★デーリー東北八戸市内は、折込日3日前午後4時（日曜･祝日・休刊日 除く）</t>
    <phoneticPr fontId="3"/>
  </si>
  <si>
    <t xml:space="preserve"> 青森県内への折込 ⇒ 折込日の4日前午前中（土・日・祝日除く）</t>
    <phoneticPr fontId="3"/>
  </si>
  <si>
    <t>注1．デーリー東北は予約制となります。尚、読売新聞北部はおいらせ町（旧百石町、下田町の一部）を含みます｡日経新聞の部数は当社手配可能な部数です。</t>
    <phoneticPr fontId="3"/>
  </si>
  <si>
    <t>む　 つ</t>
    <phoneticPr fontId="3"/>
  </si>
  <si>
    <t>大   畑</t>
    <phoneticPr fontId="3"/>
  </si>
  <si>
    <t>また、東奥日報十和田は毎日新聞・産経新聞を含みます。</t>
    <rPh sb="3" eb="4">
      <t>ヒガシ</t>
    </rPh>
    <rPh sb="4" eb="5">
      <t>オク</t>
    </rPh>
    <rPh sb="5" eb="6">
      <t>ヒ</t>
    </rPh>
    <rPh sb="6" eb="7">
      <t>ホウ</t>
    </rPh>
    <rPh sb="7" eb="10">
      <t>トワダ</t>
    </rPh>
    <rPh sb="11" eb="13">
      <t>マイニチ</t>
    </rPh>
    <rPh sb="13" eb="15">
      <t>シンブン</t>
    </rPh>
    <rPh sb="16" eb="18">
      <t>サンケイ</t>
    </rPh>
    <rPh sb="18" eb="20">
      <t>シンブン</t>
    </rPh>
    <rPh sb="21" eb="22">
      <t>フク</t>
    </rPh>
    <phoneticPr fontId="3"/>
  </si>
  <si>
    <t>また、東奥日報（合売店）三沢は朝日新聞・毎日新聞・産経新聞の取扱になります。</t>
    <phoneticPr fontId="3"/>
  </si>
  <si>
    <t>黒   石</t>
    <phoneticPr fontId="3"/>
  </si>
  <si>
    <t>注．東奥日報は予約制となっており、折込日5日前（土・日・祝・祭日除く）で、申し込み締切となります。また、日経新聞の部数は当社手配可能な部数です。</t>
    <phoneticPr fontId="3"/>
  </si>
  <si>
    <t>産　経　新　聞</t>
    <rPh sb="0" eb="1">
      <t>サン</t>
    </rPh>
    <rPh sb="2" eb="3">
      <t>ヘ</t>
    </rPh>
    <rPh sb="4" eb="5">
      <t>シン</t>
    </rPh>
    <rPh sb="6" eb="7">
      <t>ブン</t>
    </rPh>
    <phoneticPr fontId="3"/>
  </si>
  <si>
    <t>注1．東奥日報五戸は、 新郷村、旧倉石村を含みます。東奥日報五戸・名川・三戸は、朝日新聞を含みます。</t>
    <rPh sb="0" eb="1">
      <t>チュウ</t>
    </rPh>
    <rPh sb="3" eb="5">
      <t>トウオウ</t>
    </rPh>
    <rPh sb="5" eb="7">
      <t>ニッポウ</t>
    </rPh>
    <rPh sb="7" eb="9">
      <t>ゴノヘ</t>
    </rPh>
    <rPh sb="12" eb="14">
      <t>シンゴウ</t>
    </rPh>
    <rPh sb="14" eb="15">
      <t>ムラ</t>
    </rPh>
    <rPh sb="16" eb="17">
      <t>キュウ</t>
    </rPh>
    <rPh sb="17" eb="20">
      <t>クライシムラ</t>
    </rPh>
    <rPh sb="21" eb="22">
      <t>フク</t>
    </rPh>
    <phoneticPr fontId="3"/>
  </si>
  <si>
    <t>注2．デーリー東北階上は八戸東部へ統合されました。</t>
    <rPh sb="0" eb="1">
      <t>チュウ</t>
    </rPh>
    <rPh sb="7" eb="9">
      <t>トウホク</t>
    </rPh>
    <rPh sb="9" eb="11">
      <t>ハシカミ</t>
    </rPh>
    <rPh sb="12" eb="14">
      <t>ハチノヘ</t>
    </rPh>
    <rPh sb="14" eb="16">
      <t>トウブ</t>
    </rPh>
    <rPh sb="17" eb="19">
      <t>トウゴウ</t>
    </rPh>
    <phoneticPr fontId="3"/>
  </si>
  <si>
    <r>
      <rPr>
        <sz val="8"/>
        <rFont val="ＭＳ Ｐゴシック"/>
        <family val="3"/>
        <charset val="128"/>
      </rPr>
      <t>（合）</t>
    </r>
    <r>
      <rPr>
        <sz val="11"/>
        <rFont val="ＭＳ Ｐゴシック"/>
        <family val="3"/>
        <charset val="128"/>
      </rPr>
      <t>平　舘</t>
    </r>
    <phoneticPr fontId="3"/>
  </si>
  <si>
    <r>
      <t>（合）</t>
    </r>
    <r>
      <rPr>
        <sz val="11"/>
        <rFont val="ＭＳ Ｐゴシック"/>
        <family val="3"/>
        <charset val="128"/>
      </rPr>
      <t>六　郷</t>
    </r>
    <phoneticPr fontId="3"/>
  </si>
  <si>
    <r>
      <rPr>
        <sz val="8"/>
        <rFont val="ＭＳ Ｐゴシック"/>
        <family val="3"/>
        <charset val="128"/>
      </rPr>
      <t>（合）</t>
    </r>
    <r>
      <rPr>
        <sz val="11"/>
        <rFont val="ＭＳ Ｐゴシック"/>
        <family val="3"/>
        <charset val="128"/>
      </rPr>
      <t>武　田</t>
    </r>
    <phoneticPr fontId="3"/>
  </si>
  <si>
    <r>
      <rPr>
        <sz val="8"/>
        <rFont val="ＭＳ Ｐゴシック"/>
        <family val="3"/>
        <charset val="128"/>
      </rPr>
      <t>（合）</t>
    </r>
    <r>
      <rPr>
        <sz val="11"/>
        <rFont val="ＭＳ Ｐゴシック"/>
        <family val="3"/>
        <charset val="128"/>
      </rPr>
      <t>小　泊</t>
    </r>
    <phoneticPr fontId="3"/>
  </si>
  <si>
    <r>
      <rPr>
        <sz val="8"/>
        <rFont val="ＭＳ Ｐゴシック"/>
        <family val="3"/>
        <charset val="128"/>
      </rPr>
      <t>（合）</t>
    </r>
    <r>
      <rPr>
        <sz val="11"/>
        <rFont val="ＭＳ Ｐゴシック"/>
        <family val="3"/>
        <charset val="128"/>
      </rPr>
      <t>相   内</t>
    </r>
    <phoneticPr fontId="3"/>
  </si>
  <si>
    <t>青森支社</t>
    <rPh sb="0" eb="4">
      <t>アオモリシシャ</t>
    </rPh>
    <phoneticPr fontId="3"/>
  </si>
  <si>
    <t>㈱陸奥新報社販売局折込センター（株）北東北読売IS岩手本社及び各新聞販売店からの申告部数に基づいております。</t>
    <rPh sb="18" eb="21">
      <t>キタトウホク</t>
    </rPh>
    <rPh sb="25" eb="29">
      <t>イワテホンシャ</t>
    </rPh>
    <phoneticPr fontId="3"/>
  </si>
  <si>
    <t>北東北読売ＩＳ　新聞折込部数明細表　（　1　）</t>
    <rPh sb="0" eb="3">
      <t>キタトウホク</t>
    </rPh>
    <phoneticPr fontId="3"/>
  </si>
  <si>
    <t>北東北読売ＩＳ　新聞折込部数明細表　（　２　）</t>
    <rPh sb="0" eb="3">
      <t>キタトウホク</t>
    </rPh>
    <phoneticPr fontId="3"/>
  </si>
  <si>
    <t>北東北読売ＩＳ　新聞折込部数明細表　（　３　）</t>
    <rPh sb="0" eb="3">
      <t>キタトウホク</t>
    </rPh>
    <phoneticPr fontId="3"/>
  </si>
  <si>
    <t>北東北読売ＩＳ　新聞折込部数明細表　（　４　）</t>
    <rPh sb="0" eb="3">
      <t>キタトウホク</t>
    </rPh>
    <phoneticPr fontId="3"/>
  </si>
  <si>
    <t>北東北読売ＩＳ　新聞折込部数明細表　（　５　）</t>
    <rPh sb="0" eb="3">
      <t>キタトウホク</t>
    </rPh>
    <phoneticPr fontId="3"/>
  </si>
  <si>
    <t>北東北読売ＩＳ　新聞折込部数明細表　（　６　）</t>
    <rPh sb="0" eb="3">
      <t>キタトウホク</t>
    </rPh>
    <phoneticPr fontId="3"/>
  </si>
  <si>
    <t>北東北読売ＩＳ　新聞折込部数明細表　（　７　）</t>
    <rPh sb="0" eb="3">
      <t>キタトウホク</t>
    </rPh>
    <phoneticPr fontId="3"/>
  </si>
  <si>
    <t>北東北読売ＩＳ　新聞折込部数明細表　（　８　）</t>
    <rPh sb="0" eb="3">
      <t>キタトウホク</t>
    </rPh>
    <phoneticPr fontId="3"/>
  </si>
  <si>
    <t>北東北読売ＩＳ　新聞折込部数明細表　（　９　）</t>
    <rPh sb="0" eb="3">
      <t>キタトウホク</t>
    </rPh>
    <phoneticPr fontId="3"/>
  </si>
  <si>
    <t>北東北読売ＩＳ　新聞折込部数明細表　（　１０　）</t>
    <rPh sb="0" eb="3">
      <t>キタトウホク</t>
    </rPh>
    <phoneticPr fontId="3"/>
  </si>
  <si>
    <r>
      <rPr>
        <sz val="8"/>
        <rFont val="ＭＳ Ｐゴシック"/>
        <family val="3"/>
        <charset val="128"/>
      </rPr>
      <t>T　</t>
    </r>
    <r>
      <rPr>
        <sz val="11"/>
        <rFont val="ＭＳ Ｐゴシック"/>
        <family val="3"/>
        <charset val="128"/>
      </rPr>
      <t>中   央</t>
    </r>
    <rPh sb="2" eb="3">
      <t>ナカ</t>
    </rPh>
    <rPh sb="6" eb="7">
      <t>ヒサシ</t>
    </rPh>
    <phoneticPr fontId="3"/>
  </si>
  <si>
    <r>
      <rPr>
        <sz val="8"/>
        <rFont val="ＭＳ Ｐゴシック"/>
        <family val="3"/>
        <charset val="128"/>
      </rPr>
      <t>T　</t>
    </r>
    <r>
      <rPr>
        <sz val="11"/>
        <rFont val="ＭＳ Ｐゴシック"/>
        <family val="3"/>
        <charset val="128"/>
      </rPr>
      <t>中　 央</t>
    </r>
    <rPh sb="2" eb="3">
      <t>ナカ</t>
    </rPh>
    <rPh sb="5" eb="6">
      <t>ヒサシ</t>
    </rPh>
    <phoneticPr fontId="3"/>
  </si>
  <si>
    <r>
      <rPr>
        <sz val="8"/>
        <rFont val="ＭＳ Ｐゴシック"/>
        <family val="3"/>
        <charset val="128"/>
      </rPr>
      <t>T　</t>
    </r>
    <r>
      <rPr>
        <sz val="11"/>
        <rFont val="ＭＳ Ｐゴシック"/>
        <family val="3"/>
        <charset val="128"/>
      </rPr>
      <t>東   部</t>
    </r>
    <rPh sb="2" eb="3">
      <t>ヒガシ</t>
    </rPh>
    <rPh sb="6" eb="7">
      <t>ブ</t>
    </rPh>
    <phoneticPr fontId="3"/>
  </si>
  <si>
    <t>石　 川</t>
    <phoneticPr fontId="3"/>
  </si>
  <si>
    <t>盛岡本社</t>
    <rPh sb="0" eb="2">
      <t>モリオカ</t>
    </rPh>
    <rPh sb="2" eb="4">
      <t>ホンシャ</t>
    </rPh>
    <phoneticPr fontId="3"/>
  </si>
  <si>
    <t>注　1、岩手県北エリアは盛岡本社へ納品お願いします。</t>
    <rPh sb="4" eb="7">
      <t>イワテケン</t>
    </rPh>
    <rPh sb="7" eb="8">
      <t>キタ</t>
    </rPh>
    <rPh sb="12" eb="16">
      <t>モリオカホンシャ</t>
    </rPh>
    <rPh sb="17" eb="19">
      <t>ノウヒン</t>
    </rPh>
    <rPh sb="20" eb="21">
      <t>ネガ</t>
    </rPh>
    <phoneticPr fontId="3"/>
  </si>
  <si>
    <t>〒020-0836　岩手県盛岡市津志田西一丁目23-8</t>
    <rPh sb="10" eb="13">
      <t>イワテケン</t>
    </rPh>
    <rPh sb="13" eb="16">
      <t>モリオカシ</t>
    </rPh>
    <rPh sb="16" eb="19">
      <t>ツシダ</t>
    </rPh>
    <rPh sb="19" eb="20">
      <t>ニシ</t>
    </rPh>
    <rPh sb="20" eb="23">
      <t>1チョウメ</t>
    </rPh>
    <phoneticPr fontId="3"/>
  </si>
  <si>
    <t>TEL　019-635-5866　　FAX　019-635-5857</t>
    <phoneticPr fontId="3"/>
  </si>
  <si>
    <t>※　（合）印は合売店です。完全な新聞の銘柄指定はできません。帯にする・しない等の指定はできません。</t>
    <phoneticPr fontId="3"/>
  </si>
  <si>
    <t>※岩手県北エリアは盛岡本社へ納品お願いします。</t>
    <rPh sb="1" eb="4">
      <t>イワテケン</t>
    </rPh>
    <rPh sb="4" eb="5">
      <t>キタ</t>
    </rPh>
    <rPh sb="9" eb="13">
      <t>モリオカホンシャ</t>
    </rPh>
    <rPh sb="14" eb="16">
      <t>ノウヒン</t>
    </rPh>
    <rPh sb="17" eb="18">
      <t>ネガ</t>
    </rPh>
    <phoneticPr fontId="3"/>
  </si>
  <si>
    <t>〒020-0836　岩手県盛岡市津志田西一丁目23-8　TEL　019-635-5866　　FAX　019-635-5857</t>
    <rPh sb="10" eb="13">
      <t>イワテケン</t>
    </rPh>
    <rPh sb="13" eb="16">
      <t>モリオカシ</t>
    </rPh>
    <rPh sb="16" eb="19">
      <t>ツシダ</t>
    </rPh>
    <rPh sb="19" eb="20">
      <t>ニシ</t>
    </rPh>
    <rPh sb="20" eb="23">
      <t>1チョウメ</t>
    </rPh>
    <phoneticPr fontId="3"/>
  </si>
  <si>
    <t>八戸駅前</t>
    <rPh sb="0" eb="4">
      <t>ハチノヘエキマエ</t>
    </rPh>
    <phoneticPr fontId="3"/>
  </si>
  <si>
    <t xml:space="preserve">  また、日経新聞の部数は当社手配可能な部数です。</t>
    <phoneticPr fontId="3"/>
  </si>
  <si>
    <t>注２．デーリー東北尻内は八戸駅前に名称変更しました。</t>
    <rPh sb="9" eb="11">
      <t>シリウチ</t>
    </rPh>
    <rPh sb="14" eb="16">
      <t>エキマエ</t>
    </rPh>
    <rPh sb="17" eb="19">
      <t>メイショウ</t>
    </rPh>
    <rPh sb="19" eb="21">
      <t>ヘンコウ</t>
    </rPh>
    <phoneticPr fontId="3"/>
  </si>
  <si>
    <t>※　（合）印は合売店です。完全な新聞の銘柄指定はできません。　日経新聞（T．東奥日報）</t>
    <rPh sb="38" eb="42">
      <t>トウオウニッポウ</t>
    </rPh>
    <phoneticPr fontId="3"/>
  </si>
  <si>
    <r>
      <t>※</t>
    </r>
    <r>
      <rPr>
        <sz val="10"/>
        <rFont val="ＭＳ Ｐゴシック"/>
        <family val="3"/>
        <charset val="128"/>
      </rPr>
      <t>（合）印は合売店です。完全な新聞の銘柄指定はできません。 日経新聞（Ｙ．読売新聞 Ｓ．産経新聞 Ｔ．東奥日報）</t>
    </r>
    <phoneticPr fontId="3"/>
  </si>
  <si>
    <r>
      <t>※　</t>
    </r>
    <r>
      <rPr>
        <sz val="10"/>
        <rFont val="ＭＳ Ｐゴシック"/>
        <family val="3"/>
        <charset val="128"/>
      </rPr>
      <t>（合）印は合売店です。完全な新聞の銘柄指定はできません。 日経新聞（Ｙ．読売新聞　Ｔ．東奥日報）</t>
    </r>
    <phoneticPr fontId="3"/>
  </si>
  <si>
    <r>
      <t>※　</t>
    </r>
    <r>
      <rPr>
        <sz val="10"/>
        <rFont val="ＭＳ Ｐゴシック"/>
        <family val="3"/>
        <charset val="128"/>
      </rPr>
      <t>（合）印は合売店です。完全な新聞の銘柄指定はできません。 日経新聞（Ｔ．東奥日報）</t>
    </r>
    <phoneticPr fontId="3"/>
  </si>
  <si>
    <t>大規模災害及び事故、事変が発生した場合の折込広告取扱いの免責について</t>
    <rPh sb="0" eb="3">
      <t>ダイキボ</t>
    </rPh>
    <rPh sb="5" eb="6">
      <t>オヨ</t>
    </rPh>
    <rPh sb="7" eb="9">
      <t>ジコ</t>
    </rPh>
    <rPh sb="10" eb="12">
      <t>ジヘン</t>
    </rPh>
    <rPh sb="13" eb="15">
      <t>ハッセイ</t>
    </rPh>
    <rPh sb="17" eb="19">
      <t>バアイ</t>
    </rPh>
    <rPh sb="22" eb="24">
      <t>コウコク</t>
    </rPh>
    <phoneticPr fontId="3"/>
  </si>
  <si>
    <r>
      <rPr>
        <sz val="21.5"/>
        <rFont val="ＭＳ Ｐゴシック"/>
        <family val="3"/>
        <charset val="128"/>
      </rPr>
      <t xml:space="preserve">新聞発行本社、新聞販売店、折込広告代理店、 輸送業者は、 
全力で新聞及び折込広告を読者へお届けできるよう最善の努力を尽くします。
しかし災害等の発生時は、業務に携わるすべての人の安全を最優先とさせて頂きます。
</t>
    </r>
    <r>
      <rPr>
        <sz val="14"/>
        <rFont val="ＭＳ Ｐゴシック"/>
        <family val="3"/>
        <charset val="128"/>
      </rPr>
      <t>災害、事故や事変の規模・状況によりましては、ご依頼頂いた折込広告の一部、 
または全部が実施不能となる場合がございます。 クライアントの皆様には何卒ご理解を賜りますようお願い申し上げます。</t>
    </r>
    <phoneticPr fontId="3"/>
  </si>
  <si>
    <t>想定される災害、事故、事変</t>
    <rPh sb="8" eb="10">
      <t>ジコ</t>
    </rPh>
    <rPh sb="11" eb="13">
      <t>ジヘン</t>
    </rPh>
    <phoneticPr fontId="3"/>
  </si>
  <si>
    <t>大地震・津波・水害・豪雨・豪雪・噴火などの自然災害、 大規模停電・原発事故・ 放射能漏れ・大火事など事故・ 人災による災害、その他広域的感染症や、テロ・武力攻撃</t>
    <phoneticPr fontId="3"/>
  </si>
  <si>
    <t>など、日常生活を著しく阻害する脅威もこれに含まれます。</t>
    <phoneticPr fontId="3"/>
  </si>
  <si>
    <t xml:space="preserve">折込広告実施の判断 </t>
    <rPh sb="0" eb="4">
      <t>オリコミコウコク</t>
    </rPh>
    <phoneticPr fontId="3"/>
  </si>
  <si>
    <t>折込広告実施の可否については、災害(事故や事変) の規模や被災状況により、新聞販売店および新聞発行本社の判断とさせて頂きます。 </t>
    <phoneticPr fontId="3"/>
  </si>
  <si>
    <t>新聞本紙が新聞販売店に未到着の場合も、 新聞販売店および新聞発行本社の判断とさせて頂きます。 </t>
    <phoneticPr fontId="3"/>
  </si>
  <si>
    <t>折込広告実施不能と考えられるケース</t>
    <rPh sb="9" eb="10">
      <t>カンガ</t>
    </rPh>
    <phoneticPr fontId="3"/>
  </si>
  <si>
    <t>責任の範囲</t>
    <phoneticPr fontId="3"/>
  </si>
  <si>
    <t>人命に関わる場合および人員の安全確保ができない場合 </t>
    <phoneticPr fontId="3"/>
  </si>
  <si>
    <t>大規模災害や不可抗力による事故や事変が発生し折込広告が実施不能</t>
    <phoneticPr fontId="3"/>
  </si>
  <si>
    <t>新聞社、印刷工場被災により新聞発行が不能となった場合 </t>
    <phoneticPr fontId="3"/>
  </si>
  <si>
    <t>となった場合、未実施分の折込代金、 折込広告本体の用紙・印刷料金、</t>
    <phoneticPr fontId="3"/>
  </si>
  <si>
    <t>新聞販売店の被災により折込広告業務及び、 新聞配達業務が不能となった場合 </t>
    <phoneticPr fontId="3"/>
  </si>
  <si>
    <t>営業損失、 その他の間接的費用については責任を負いかねます。 </t>
    <phoneticPr fontId="3"/>
  </si>
  <si>
    <t>折込代理店の配送センター被災により折込広告の出荷が不能となった場合</t>
    <phoneticPr fontId="3"/>
  </si>
  <si>
    <t>被災によって折込広告自体が破損し、使用不能となった場合も同様と</t>
    <phoneticPr fontId="3"/>
  </si>
  <si>
    <t>道路・橋梁などの崩壊や、障害物による道路交通の遮断で下記のような状況に</t>
    <rPh sb="26" eb="28">
      <t>カキ</t>
    </rPh>
    <rPh sb="32" eb="34">
      <t>ジョウキョウ</t>
    </rPh>
    <phoneticPr fontId="3"/>
  </si>
  <si>
    <t>させていただきます。 </t>
    <phoneticPr fontId="3"/>
  </si>
  <si>
    <t>なった場合</t>
    <phoneticPr fontId="3"/>
  </si>
  <si>
    <t>折込代理店の配送センター出荷後の折込広告について、災害等の規模</t>
    <phoneticPr fontId="3"/>
  </si>
  <si>
    <t>1. 新聞販売店に新聞が届かない場合 </t>
  </si>
  <si>
    <t>によっては連絡が遮断され、中止ができない場合がございます。 </t>
    <phoneticPr fontId="3"/>
  </si>
  <si>
    <t>2. 折込広告を輸送する車両が新聞販売店に到達できない場合 </t>
  </si>
  <si>
    <t>同様に、日程を変更しての実施や返却ができない場合がございます。 </t>
  </si>
  <si>
    <t>3. 新聞配達員が配達先に到達できない場合 </t>
  </si>
  <si>
    <t>災害(事故や事変)による新聞読者への配達遅延につきましても責任を</t>
    <phoneticPr fontId="3"/>
  </si>
  <si>
    <t>新聞輸送、新聞配達、折込広告輸送に関わる車両や燃料の調達が困難となった</t>
    <phoneticPr fontId="3"/>
  </si>
  <si>
    <t>負いかねます。 </t>
    <phoneticPr fontId="3"/>
  </si>
  <si>
    <t>場合 </t>
    <phoneticPr fontId="3"/>
  </si>
  <si>
    <t>ライフライン(食料・飲料水・電気・通信等)の崩壊により業務遂行が不能な場合</t>
    <phoneticPr fontId="3"/>
  </si>
  <si>
    <t>警察、消防、 その他監督官庁からしかるべき指導があった場合</t>
    <phoneticPr fontId="3"/>
  </si>
  <si>
    <t xml:space="preserve">その他、 折込広告業務を著しく阻害する事態が発生した場合 </t>
    <phoneticPr fontId="3"/>
  </si>
  <si>
    <t xml:space="preserve">    なお、中津軽郡は弘前市に含まれております。</t>
    <phoneticPr fontId="3"/>
  </si>
  <si>
    <r>
      <t>T　　　</t>
    </r>
    <r>
      <rPr>
        <sz val="11"/>
        <rFont val="ＭＳ Ｐゴシック"/>
        <family val="3"/>
        <charset val="128"/>
      </rPr>
      <t>大   畑</t>
    </r>
    <phoneticPr fontId="3"/>
  </si>
  <si>
    <r>
      <rPr>
        <b/>
        <sz val="8"/>
        <color indexed="8"/>
        <rFont val="ＭＳ Ｐゴシック"/>
        <family val="3"/>
        <charset val="128"/>
      </rPr>
      <t xml:space="preserve"> （合）</t>
    </r>
    <r>
      <rPr>
        <b/>
        <sz val="11"/>
        <color indexed="8"/>
        <rFont val="ＭＳ Ｐゴシック"/>
        <family val="3"/>
        <charset val="128"/>
      </rPr>
      <t>浅 虫</t>
    </r>
    <phoneticPr fontId="3"/>
  </si>
  <si>
    <t>注２．合売浅虫は東奥日報に含まれます。</t>
    <rPh sb="3" eb="4">
      <t>ゴウ</t>
    </rPh>
    <rPh sb="4" eb="5">
      <t>バイ</t>
    </rPh>
    <rPh sb="5" eb="7">
      <t>アサムシ</t>
    </rPh>
    <rPh sb="8" eb="10">
      <t>トウオウ</t>
    </rPh>
    <rPh sb="10" eb="12">
      <t>ニッポウ</t>
    </rPh>
    <rPh sb="13" eb="14">
      <t>フク</t>
    </rPh>
    <phoneticPr fontId="3"/>
  </si>
  <si>
    <r>
      <t xml:space="preserve">Ｔ </t>
    </r>
    <r>
      <rPr>
        <sz val="10"/>
        <rFont val="ＭＳ Ｐゴシック"/>
        <family val="3"/>
        <charset val="128"/>
      </rPr>
      <t>石川</t>
    </r>
    <rPh sb="2" eb="4">
      <t>イシカワ</t>
    </rPh>
    <phoneticPr fontId="3"/>
  </si>
  <si>
    <t>注２．産経新聞城東高田は城東高田と石川に分割されました。</t>
    <rPh sb="3" eb="7">
      <t>サンケイシンブン</t>
    </rPh>
    <rPh sb="7" eb="11">
      <t>ジョウトウタカダ</t>
    </rPh>
    <rPh sb="12" eb="16">
      <t>ジョウトウタカダ</t>
    </rPh>
    <rPh sb="17" eb="19">
      <t>イシカワ</t>
    </rPh>
    <rPh sb="20" eb="22">
      <t>ブンカツ</t>
    </rPh>
    <phoneticPr fontId="3"/>
  </si>
  <si>
    <t>おいらせ</t>
    <phoneticPr fontId="3"/>
  </si>
  <si>
    <t>注1．デーリー東北百石・六戸、東奥日報六戸は、おいらせ町（旧下田町）を含みます、野辺地は、六ヶ所村を一部含みます。東奥日報 下田は、おいらせ町（旧百石町）含みます。</t>
    <rPh sb="0" eb="1">
      <t>チュウ</t>
    </rPh>
    <rPh sb="9" eb="11">
      <t>モモイシ</t>
    </rPh>
    <rPh sb="12" eb="14">
      <t>ロクノヘ</t>
    </rPh>
    <rPh sb="15" eb="19">
      <t>ト</t>
    </rPh>
    <rPh sb="19" eb="21">
      <t>ロクノヘ</t>
    </rPh>
    <rPh sb="27" eb="28">
      <t>マチ</t>
    </rPh>
    <rPh sb="29" eb="30">
      <t>キュウ</t>
    </rPh>
    <rPh sb="30" eb="33">
      <t>シモダマチ</t>
    </rPh>
    <rPh sb="35" eb="36">
      <t>フク</t>
    </rPh>
    <rPh sb="40" eb="43">
      <t>ノヘジ</t>
    </rPh>
    <rPh sb="45" eb="49">
      <t>ロッカショムラ</t>
    </rPh>
    <rPh sb="50" eb="52">
      <t>イチブ</t>
    </rPh>
    <rPh sb="52" eb="53">
      <t>フク</t>
    </rPh>
    <rPh sb="57" eb="61">
      <t>トウオウ</t>
    </rPh>
    <rPh sb="62" eb="64">
      <t>シモダ</t>
    </rPh>
    <rPh sb="70" eb="71">
      <t>マチ</t>
    </rPh>
    <rPh sb="72" eb="73">
      <t>キュウ</t>
    </rPh>
    <rPh sb="73" eb="75">
      <t>モモイシ</t>
    </rPh>
    <rPh sb="75" eb="76">
      <t>マチ</t>
    </rPh>
    <rPh sb="77" eb="78">
      <t>フク</t>
    </rPh>
    <phoneticPr fontId="3"/>
  </si>
  <si>
    <t>注２．デーリー東北 「百石」店　は 「おいらせ」店へ名称変更となりました。</t>
    <rPh sb="7" eb="9">
      <t>トウホク</t>
    </rPh>
    <rPh sb="11" eb="13">
      <t>モモイシ</t>
    </rPh>
    <phoneticPr fontId="3"/>
  </si>
  <si>
    <t>北　 部</t>
    <rPh sb="0" eb="1">
      <t>キタ</t>
    </rPh>
    <rPh sb="3" eb="4">
      <t>ブ</t>
    </rPh>
    <phoneticPr fontId="3"/>
  </si>
  <si>
    <r>
      <rPr>
        <sz val="8"/>
        <rFont val="ＭＳ Ｐゴシック"/>
        <family val="3"/>
        <charset val="128"/>
      </rPr>
      <t>T　</t>
    </r>
    <r>
      <rPr>
        <sz val="11"/>
        <rFont val="ＭＳ Ｐゴシック"/>
        <family val="3"/>
        <charset val="128"/>
      </rPr>
      <t>北   部</t>
    </r>
    <rPh sb="2" eb="3">
      <t>キタ</t>
    </rPh>
    <rPh sb="6" eb="7">
      <t>ブ</t>
    </rPh>
    <phoneticPr fontId="3"/>
  </si>
  <si>
    <t>注3．朝日・毎日・産経・日経新聞・東奥日報　東部は東部と北部に分割されました。</t>
    <rPh sb="3" eb="5">
      <t>アサヒ</t>
    </rPh>
    <rPh sb="6" eb="8">
      <t>マイニチ</t>
    </rPh>
    <rPh sb="9" eb="11">
      <t>サンケイ</t>
    </rPh>
    <rPh sb="12" eb="16">
      <t>ニッケイシンブン</t>
    </rPh>
    <rPh sb="17" eb="21">
      <t>トウオウニッポウ</t>
    </rPh>
    <rPh sb="22" eb="24">
      <t>トウブ</t>
    </rPh>
    <rPh sb="25" eb="27">
      <t>トウブ</t>
    </rPh>
    <rPh sb="28" eb="30">
      <t>ホクブ</t>
    </rPh>
    <rPh sb="31" eb="33">
      <t>ブンカツ</t>
    </rPh>
    <phoneticPr fontId="3"/>
  </si>
  <si>
    <t>（株）北東北読売ＩＳ青森支社　　令和6年2月作成</t>
    <rPh sb="3" eb="6">
      <t>キタトウホク</t>
    </rPh>
    <rPh sb="10" eb="14">
      <t>アオモリシシャ</t>
    </rPh>
    <rPh sb="16" eb="17">
      <t>レイ</t>
    </rPh>
    <rPh sb="17" eb="18">
      <t>ワ</t>
    </rPh>
    <rPh sb="21" eb="22">
      <t>ガツ</t>
    </rPh>
    <phoneticPr fontId="3"/>
  </si>
  <si>
    <t>デーリー東北</t>
    <phoneticPr fontId="3"/>
  </si>
  <si>
    <t>（株）北東北読売ＩＳ青森支社　　令和6年4月作成</t>
    <rPh sb="3" eb="6">
      <t>キタトウホク</t>
    </rPh>
    <rPh sb="10" eb="14">
      <t>アオモリシシャ</t>
    </rPh>
    <rPh sb="16" eb="17">
      <t>レイ</t>
    </rPh>
    <rPh sb="17" eb="18">
      <t>ワ</t>
    </rPh>
    <rPh sb="21" eb="22">
      <t>ガツ</t>
    </rPh>
    <phoneticPr fontId="3"/>
  </si>
  <si>
    <t>注　1、世帯数･人口は（令和6年2月）の住民基本台帳をもとにしております。</t>
    <rPh sb="12" eb="13">
      <t>レイ</t>
    </rPh>
    <rPh sb="13" eb="14">
      <t>ワ</t>
    </rPh>
    <phoneticPr fontId="3"/>
  </si>
  <si>
    <r>
      <rPr>
        <sz val="8"/>
        <rFont val="ＭＳ Ｐゴシック"/>
        <family val="3"/>
        <charset val="128"/>
      </rPr>
      <t>（合）</t>
    </r>
    <r>
      <rPr>
        <sz val="11"/>
        <rFont val="ＭＳ Ｐゴシック"/>
        <family val="3"/>
        <charset val="128"/>
      </rPr>
      <t>田名部</t>
    </r>
    <phoneticPr fontId="3"/>
  </si>
  <si>
    <r>
      <t>注２．朝日新聞大畑は東奥日報扱いとなりました。</t>
    </r>
    <r>
      <rPr>
        <sz val="11"/>
        <color indexed="12"/>
        <rFont val="ＭＳ Ｐゴシック"/>
        <family val="3"/>
        <charset val="128"/>
      </rPr>
      <t>注３．産経新聞は読売新聞田名部扱いとなりました。</t>
    </r>
    <rPh sb="7" eb="9">
      <t>オオハタ</t>
    </rPh>
    <rPh sb="10" eb="14">
      <t>トウオウニッポウ</t>
    </rPh>
    <rPh sb="14" eb="15">
      <t>アツカ</t>
    </rPh>
    <rPh sb="26" eb="28">
      <t>サンケイ</t>
    </rPh>
    <rPh sb="28" eb="30">
      <t>シンブン</t>
    </rPh>
    <rPh sb="31" eb="33">
      <t>ヨミウリ</t>
    </rPh>
    <rPh sb="33" eb="35">
      <t>シンブン</t>
    </rPh>
    <rPh sb="35" eb="38">
      <t>タナブ</t>
    </rPh>
    <rPh sb="38" eb="39">
      <t>アツカ</t>
    </rPh>
    <phoneticPr fontId="3"/>
  </si>
  <si>
    <r>
      <rPr>
        <sz val="8"/>
        <rFont val="ＭＳ Ｐゴシック"/>
        <family val="3"/>
        <charset val="128"/>
      </rPr>
      <t>（合）</t>
    </r>
    <r>
      <rPr>
        <sz val="11"/>
        <rFont val="ＭＳ Ｐゴシック"/>
        <family val="3"/>
        <charset val="128"/>
      </rPr>
      <t>鶴　田</t>
    </r>
    <phoneticPr fontId="3"/>
  </si>
  <si>
    <r>
      <rPr>
        <sz val="8"/>
        <rFont val="ＭＳ Ｐゴシック"/>
        <family val="3"/>
        <charset val="128"/>
      </rPr>
      <t>（合）</t>
    </r>
    <r>
      <rPr>
        <sz val="11"/>
        <rFont val="ＭＳ Ｐゴシック"/>
        <family val="3"/>
        <charset val="128"/>
      </rPr>
      <t>板   柳</t>
    </r>
    <phoneticPr fontId="3"/>
  </si>
  <si>
    <t>注　2、八戸ブロックの上北郡 東奥日報 横浜1,170枚 は、青森ブロックとなります。</t>
    <phoneticPr fontId="3"/>
  </si>
  <si>
    <t>八戸営業所</t>
    <rPh sb="2" eb="5">
      <t>エイギョウショ</t>
    </rPh>
    <phoneticPr fontId="3"/>
  </si>
  <si>
    <t>八戸ブロック分は八戸営業所に納入願います。</t>
    <rPh sb="10" eb="13">
      <t>エイギョウショ</t>
    </rPh>
    <phoneticPr fontId="3"/>
  </si>
  <si>
    <t>八戸営業所</t>
    <rPh sb="0" eb="5">
      <t>ハチノヘエイギョウショ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</si>
</sst>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_-* #,##0_-;\-* #,##0_-;_-* &quot;-&quot;_-;_-@_-"/>
    <numFmt numFmtId="177" formatCode="[&lt;=999]000;[&lt;=99999]000\-00;000\-0000"/>
    <numFmt numFmtId="178" formatCode="\(\ #,##0\ \)"/>
    <numFmt numFmtId="179" formatCode="[$-411]ggge&quot;年&quot;m&quot;月&quot;d&quot;日&quot;\(aaa\)"/>
    <numFmt numFmtId="180" formatCode="[$-411]ggge&quot;年&quot;m&quot;月&quot;d&quot;日&quot;;@"/>
    <numFmt numFmtId="181" formatCode="m/d;@"/>
    <numFmt numFmtId="182" formatCode="#,###"/>
    <numFmt numFmtId="183" formatCode="[$-F800]dddd\,\ mmmm\ dd\,\ yyyy"/>
    <numFmt numFmtId="184" formatCode="yyyy&quot;年&quot;m&quot;月&quot;d&quot;日現在&quot;;@"/>
    <numFmt numFmtId="185" formatCode="#,##0_ "/>
    <numFmt numFmtId="186" formatCode="0_);[Red]\(0\)"/>
  </numFmts>
  <fonts count="78" x14ac:knownFonts="1">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u/>
      <sz val="11"/>
      <name val="ＭＳ Ｐゴシック"/>
      <family val="3"/>
      <charset val="128"/>
    </font>
    <font>
      <sz val="11"/>
      <name val="HG明朝E"/>
      <family val="1"/>
      <charset val="128"/>
    </font>
    <font>
      <sz val="24"/>
      <name val="ＭＳ Ｐゴシック"/>
      <family val="3"/>
      <charset val="128"/>
    </font>
    <font>
      <sz val="12"/>
      <name val="HG明朝E"/>
      <family val="1"/>
      <charset val="128"/>
    </font>
    <font>
      <sz val="9"/>
      <name val="ＭＳ Ｐゴシック"/>
      <family val="3"/>
      <charset val="128"/>
    </font>
    <font>
      <sz val="18"/>
      <name val="HG明朝E"/>
      <family val="1"/>
      <charset val="128"/>
    </font>
    <font>
      <b/>
      <sz val="11"/>
      <name val="ＭＳ Ｐゴシック"/>
      <family val="3"/>
      <charset val="128"/>
    </font>
    <font>
      <b/>
      <sz val="18"/>
      <name val="ＭＳ Ｐゴシック"/>
      <family val="3"/>
      <charset val="128"/>
    </font>
    <font>
      <b/>
      <sz val="14"/>
      <name val="ＭＳ Ｐゴシック"/>
      <family val="3"/>
      <charset val="128"/>
    </font>
    <font>
      <sz val="8"/>
      <name val="ＭＳ Ｐゴシック"/>
      <family val="3"/>
      <charset val="128"/>
    </font>
    <font>
      <sz val="10"/>
      <name val="ＭＳ Ｐゴシック"/>
      <family val="3"/>
      <charset val="128"/>
    </font>
    <font>
      <b/>
      <sz val="12"/>
      <name val="HG明朝E"/>
      <family val="1"/>
      <charset val="128"/>
    </font>
    <font>
      <b/>
      <sz val="12"/>
      <name val="ＭＳ Ｐゴシック"/>
      <family val="3"/>
      <charset val="128"/>
    </font>
    <font>
      <sz val="11"/>
      <color indexed="10"/>
      <name val="ＭＳ Ｐゴシック"/>
      <family val="3"/>
      <charset val="128"/>
    </font>
    <font>
      <sz val="7"/>
      <name val="ＭＳ Ｐゴシック"/>
      <family val="3"/>
      <charset val="128"/>
    </font>
    <font>
      <b/>
      <sz val="14"/>
      <name val="HG明朝E"/>
      <family val="1"/>
      <charset val="128"/>
    </font>
    <font>
      <b/>
      <sz val="18"/>
      <name val="HG明朝E"/>
      <family val="1"/>
      <charset val="128"/>
    </font>
    <font>
      <sz val="11"/>
      <color indexed="12"/>
      <name val="ＭＳ Ｐゴシック"/>
      <family val="3"/>
      <charset val="128"/>
    </font>
    <font>
      <sz val="10"/>
      <name val="HG明朝E"/>
      <family val="1"/>
      <charset val="128"/>
    </font>
    <font>
      <b/>
      <sz val="12"/>
      <name val="ＭＳ Ｐ明朝"/>
      <family val="1"/>
      <charset val="128"/>
    </font>
    <font>
      <b/>
      <sz val="16"/>
      <name val="HG明朝E"/>
      <family val="1"/>
      <charset val="128"/>
    </font>
    <font>
      <b/>
      <sz val="16"/>
      <name val="ＭＳ Ｐ明朝"/>
      <family val="1"/>
      <charset val="128"/>
    </font>
    <font>
      <sz val="11"/>
      <name val="ＭＳ Ｐ明朝"/>
      <family val="1"/>
      <charset val="128"/>
    </font>
    <font>
      <sz val="16"/>
      <name val="ＭＳ Ｐゴシック"/>
      <family val="3"/>
      <charset val="128"/>
    </font>
    <font>
      <sz val="18"/>
      <name val="ＭＳ Ｐゴシック"/>
      <family val="3"/>
      <charset val="128"/>
    </font>
    <font>
      <sz val="10"/>
      <color indexed="8"/>
      <name val="Arial"/>
      <family val="2"/>
    </font>
    <font>
      <sz val="33"/>
      <color indexed="9"/>
      <name val="ＭＳ Ｐゴシック"/>
      <family val="3"/>
      <charset val="128"/>
    </font>
    <font>
      <b/>
      <sz val="12"/>
      <name val="HGPｺﾞｼｯｸM"/>
      <family val="3"/>
      <charset val="128"/>
    </font>
    <font>
      <sz val="9"/>
      <name val="ＭＳ Ｐ明朝"/>
      <family val="1"/>
      <charset val="128"/>
    </font>
    <font>
      <sz val="10"/>
      <name val="ＭＳ Ｐ明朝"/>
      <family val="1"/>
      <charset val="128"/>
    </font>
    <font>
      <b/>
      <sz val="10"/>
      <name val="ＭＳ Ｐ明朝"/>
      <family val="1"/>
      <charset val="128"/>
    </font>
    <font>
      <sz val="6"/>
      <name val="ＭＳ Ｐ明朝"/>
      <family val="1"/>
      <charset val="128"/>
    </font>
    <font>
      <sz val="8"/>
      <name val="ＭＳ Ｐ明朝"/>
      <family val="1"/>
      <charset val="128"/>
    </font>
    <font>
      <sz val="14"/>
      <name val="ＭＳ Ｐ明朝"/>
      <family val="1"/>
      <charset val="128"/>
    </font>
    <font>
      <sz val="10"/>
      <color indexed="8"/>
      <name val="ＭＳ Ｐゴシック"/>
      <family val="3"/>
      <charset val="128"/>
    </font>
    <font>
      <sz val="8"/>
      <color indexed="8"/>
      <name val="ＭＳ Ｐゴシック"/>
      <family val="3"/>
      <charset val="128"/>
    </font>
    <font>
      <sz val="9"/>
      <color indexed="8"/>
      <name val="ＭＳ Ｐゴシック"/>
      <family val="3"/>
      <charset val="128"/>
    </font>
    <font>
      <b/>
      <sz val="11"/>
      <color indexed="8"/>
      <name val="ＭＳ Ｐゴシック"/>
      <family val="3"/>
      <charset val="128"/>
    </font>
    <font>
      <b/>
      <sz val="8"/>
      <color indexed="8"/>
      <name val="ＭＳ Ｐゴシック"/>
      <family val="3"/>
      <charset val="128"/>
    </font>
    <font>
      <i/>
      <sz val="20"/>
      <name val="HG明朝E"/>
      <family val="1"/>
      <charset val="128"/>
    </font>
    <font>
      <sz val="13"/>
      <name val="ＭＳ Ｐゴシック"/>
      <family val="3"/>
      <charset val="128"/>
    </font>
    <font>
      <sz val="14"/>
      <color indexed="10"/>
      <name val="ＭＳ Ｐゴシック"/>
      <family val="3"/>
      <charset val="128"/>
    </font>
    <font>
      <u/>
      <sz val="12"/>
      <name val="ＭＳ Ｐゴシック"/>
      <family val="3"/>
      <charset val="128"/>
    </font>
    <font>
      <sz val="24"/>
      <name val="HG明朝E"/>
      <family val="1"/>
      <charset val="128"/>
    </font>
    <font>
      <b/>
      <sz val="16"/>
      <name val="ＭＳ Ｐゴシック"/>
      <family val="3"/>
      <charset val="128"/>
    </font>
    <font>
      <sz val="6"/>
      <name val="ＭＳ Ｐゴシック"/>
      <family val="3"/>
      <charset val="128"/>
    </font>
    <font>
      <sz val="14"/>
      <name val="HG明朝E"/>
      <family val="1"/>
      <charset val="128"/>
    </font>
    <font>
      <sz val="21.5"/>
      <name val="ＭＳ Ｐゴシック"/>
      <family val="3"/>
      <charset val="128"/>
    </font>
    <font>
      <sz val="11"/>
      <color theme="1"/>
      <name val="ＭＳ Ｐゴシック"/>
      <family val="3"/>
      <charset val="128"/>
      <scheme val="minor"/>
    </font>
    <font>
      <sz val="11"/>
      <color theme="1"/>
      <name val="ＭＳ Ｐゴシック"/>
      <family val="3"/>
      <charset val="128"/>
    </font>
    <font>
      <b/>
      <sz val="14"/>
      <color theme="1"/>
      <name val="ＭＳ Ｐゴシック"/>
      <family val="3"/>
      <charset val="128"/>
    </font>
    <font>
      <sz val="11"/>
      <color theme="1"/>
      <name val="HG明朝E"/>
      <family val="1"/>
      <charset val="128"/>
    </font>
    <font>
      <sz val="12"/>
      <color theme="1"/>
      <name val="ＭＳ Ｐゴシック"/>
      <family val="3"/>
      <charset val="128"/>
    </font>
    <font>
      <b/>
      <sz val="12"/>
      <color theme="1"/>
      <name val="HG明朝E"/>
      <family val="1"/>
      <charset val="128"/>
    </font>
    <font>
      <sz val="10"/>
      <color theme="1"/>
      <name val="ＭＳ Ｐゴシック"/>
      <family val="3"/>
      <charset val="128"/>
    </font>
    <font>
      <b/>
      <sz val="11"/>
      <color theme="1"/>
      <name val="ＭＳ Ｐゴシック"/>
      <family val="3"/>
      <charset val="128"/>
    </font>
    <font>
      <b/>
      <sz val="12"/>
      <color theme="1"/>
      <name val="ＭＳ Ｐゴシック"/>
      <family val="3"/>
      <charset val="128"/>
    </font>
    <font>
      <sz val="10.5"/>
      <color theme="1"/>
      <name val="ＭＳ Ｐゴシック"/>
      <family val="3"/>
      <charset val="128"/>
    </font>
    <font>
      <sz val="9"/>
      <color theme="1"/>
      <name val="ＭＳ Ｐゴシック"/>
      <family val="3"/>
      <charset val="128"/>
    </font>
    <font>
      <sz val="8"/>
      <color theme="1"/>
      <name val="ＭＳ Ｐゴシック"/>
      <family val="3"/>
      <charset val="128"/>
    </font>
    <font>
      <sz val="11"/>
      <color rgb="FFFF0000"/>
      <name val="ＭＳ Ｐゴシック"/>
      <family val="3"/>
      <charset val="128"/>
    </font>
    <font>
      <sz val="8"/>
      <color rgb="FFFF0000"/>
      <name val="ＭＳ Ｐゴシック"/>
      <family val="3"/>
      <charset val="128"/>
    </font>
    <font>
      <sz val="18"/>
      <color theme="1"/>
      <name val="ＭＳ Ｐゴシック"/>
      <family val="3"/>
      <charset val="128"/>
      <scheme val="minor"/>
    </font>
    <font>
      <sz val="12"/>
      <color theme="1"/>
      <name val="ＭＳ Ｐゴシック"/>
      <family val="3"/>
      <charset val="128"/>
      <scheme val="minor"/>
    </font>
    <font>
      <b/>
      <sz val="12"/>
      <color rgb="FFFF0000"/>
      <name val="ＭＳ Ｐゴシック"/>
      <family val="3"/>
      <charset val="128"/>
      <scheme val="minor"/>
    </font>
    <font>
      <sz val="11"/>
      <color rgb="FF00B0F0"/>
      <name val="ＭＳ Ｐゴシック"/>
      <family val="3"/>
      <charset val="128"/>
    </font>
    <font>
      <b/>
      <sz val="11"/>
      <color rgb="FF0000FF"/>
      <name val="ＭＳ Ｐゴシック"/>
      <family val="3"/>
      <charset val="128"/>
    </font>
    <font>
      <b/>
      <sz val="12"/>
      <color rgb="FF0000FF"/>
      <name val="ＭＳ Ｐゴシック"/>
      <family val="3"/>
      <charset val="128"/>
    </font>
    <font>
      <b/>
      <sz val="14"/>
      <color rgb="FF0000FF"/>
      <name val="ＭＳ Ｐゴシック"/>
      <family val="3"/>
      <charset val="128"/>
    </font>
    <font>
      <sz val="11"/>
      <color rgb="FF0000FF"/>
      <name val="ＭＳ Ｐゴシック"/>
      <family val="3"/>
      <charset val="128"/>
    </font>
    <font>
      <b/>
      <sz val="14"/>
      <color rgb="FFFF0000"/>
      <name val="ＭＳ Ｐゴシック"/>
      <family val="3"/>
      <charset val="128"/>
    </font>
    <font>
      <b/>
      <sz val="11"/>
      <color theme="4" tint="-0.249977111117893"/>
      <name val="ＭＳ Ｐゴシック"/>
      <family val="3"/>
      <charset val="128"/>
    </font>
  </fonts>
  <fills count="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s>
  <borders count="103">
    <border>
      <left/>
      <right/>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thin">
        <color indexed="64"/>
      </left>
      <right style="thin">
        <color indexed="64"/>
      </right>
      <top/>
      <bottom/>
      <diagonal/>
    </border>
    <border>
      <left style="double">
        <color indexed="64"/>
      </left>
      <right/>
      <top style="double">
        <color indexed="64"/>
      </top>
      <bottom style="hair">
        <color indexed="64"/>
      </bottom>
      <diagonal/>
    </border>
    <border>
      <left/>
      <right style="hair">
        <color indexed="64"/>
      </right>
      <top style="double">
        <color indexed="64"/>
      </top>
      <bottom style="hair">
        <color indexed="64"/>
      </bottom>
      <diagonal/>
    </border>
    <border>
      <left style="double">
        <color indexed="64"/>
      </left>
      <right style="hair">
        <color indexed="64"/>
      </right>
      <top style="hair">
        <color indexed="64"/>
      </top>
      <bottom/>
      <diagonal/>
    </border>
    <border>
      <left style="double">
        <color indexed="64"/>
      </left>
      <right style="hair">
        <color indexed="64"/>
      </right>
      <top/>
      <bottom/>
      <diagonal/>
    </border>
    <border>
      <left style="double">
        <color indexed="64"/>
      </left>
      <right style="hair">
        <color indexed="64"/>
      </right>
      <top/>
      <bottom style="hair">
        <color indexed="64"/>
      </bottom>
      <diagonal/>
    </border>
    <border>
      <left/>
      <right style="hair">
        <color indexed="64"/>
      </right>
      <top/>
      <bottom style="double">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hair">
        <color indexed="64"/>
      </left>
      <right/>
      <top style="thin">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s>
  <cellStyleXfs count="21">
    <xf numFmtId="0" fontId="0" fillId="0" borderId="0"/>
    <xf numFmtId="9" fontId="2" fillId="0" borderId="0" applyFont="0" applyFill="0" applyBorder="0" applyAlignment="0" applyProtection="0">
      <alignment vertical="center"/>
    </xf>
    <xf numFmtId="38" fontId="2" fillId="0" borderId="0" applyFont="0" applyFill="0" applyBorder="0" applyAlignment="0" applyProtection="0"/>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176" fontId="31" fillId="0" borderId="0" applyFont="0" applyFill="0" applyBorder="0" applyAlignment="0" applyProtection="0">
      <alignment vertical="top"/>
    </xf>
    <xf numFmtId="38" fontId="2" fillId="0" borderId="0" applyFont="0" applyFill="0" applyBorder="0" applyAlignment="0" applyProtection="0"/>
    <xf numFmtId="38" fontId="54" fillId="0" borderId="0" applyFont="0" applyFill="0" applyBorder="0" applyAlignment="0" applyProtection="0">
      <alignment vertical="center"/>
    </xf>
    <xf numFmtId="0" fontId="31" fillId="0" borderId="0">
      <alignment vertical="top"/>
    </xf>
    <xf numFmtId="0" fontId="54" fillId="0" borderId="0">
      <alignment vertical="center"/>
    </xf>
    <xf numFmtId="0" fontId="31" fillId="0" borderId="0">
      <alignment vertical="top"/>
    </xf>
    <xf numFmtId="0" fontId="54" fillId="0" borderId="0">
      <alignment vertical="center"/>
    </xf>
  </cellStyleXfs>
  <cellXfs count="1084">
    <xf numFmtId="0" fontId="0" fillId="0" borderId="0" xfId="0"/>
    <xf numFmtId="0" fontId="0" fillId="0" borderId="0" xfId="0" applyAlignment="1">
      <alignment vertical="center"/>
    </xf>
    <xf numFmtId="0" fontId="0" fillId="2" borderId="0" xfId="0" applyFill="1" applyAlignment="1">
      <alignment vertical="center"/>
    </xf>
    <xf numFmtId="0" fontId="2" fillId="2" borderId="0" xfId="0" applyFont="1" applyFill="1" applyAlignment="1">
      <alignment vertical="center"/>
    </xf>
    <xf numFmtId="0" fontId="2" fillId="2" borderId="0" xfId="0" applyFont="1" applyFill="1" applyAlignment="1" applyProtection="1">
      <alignment horizontal="center" vertical="center"/>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horizontal="right" vertical="center"/>
      <protection locked="0"/>
    </xf>
    <xf numFmtId="38" fontId="2" fillId="2" borderId="0" xfId="2" applyFont="1" applyFill="1" applyAlignment="1" applyProtection="1">
      <alignment vertical="center"/>
      <protection locked="0"/>
    </xf>
    <xf numFmtId="0" fontId="0" fillId="2" borderId="0" xfId="0" applyFill="1" applyAlignment="1" applyProtection="1">
      <alignment vertical="center"/>
      <protection locked="0"/>
    </xf>
    <xf numFmtId="0" fontId="2" fillId="2" borderId="1" xfId="0" applyFont="1" applyFill="1" applyBorder="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38" fontId="0" fillId="2" borderId="4" xfId="0" applyNumberFormat="1" applyFill="1" applyBorder="1" applyAlignment="1" applyProtection="1">
      <alignment horizontal="center" vertical="center"/>
      <protection locked="0"/>
    </xf>
    <xf numFmtId="0" fontId="7" fillId="2" borderId="2" xfId="0" applyFont="1" applyFill="1" applyBorder="1" applyAlignment="1" applyProtection="1">
      <alignment vertical="center"/>
      <protection locked="0"/>
    </xf>
    <xf numFmtId="0" fontId="7" fillId="2" borderId="3" xfId="0" applyFont="1" applyFill="1" applyBorder="1" applyAlignment="1" applyProtection="1">
      <alignment vertical="center"/>
      <protection locked="0"/>
    </xf>
    <xf numFmtId="38" fontId="17" fillId="2" borderId="5" xfId="2" applyFont="1" applyFill="1" applyBorder="1" applyAlignment="1" applyProtection="1">
      <alignment vertical="center"/>
      <protection locked="0"/>
    </xf>
    <xf numFmtId="0" fontId="0" fillId="2" borderId="2"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0" fillId="2" borderId="0" xfId="0" applyFill="1" applyAlignment="1" applyProtection="1">
      <alignment horizontal="right" vertical="center"/>
      <protection locked="0"/>
    </xf>
    <xf numFmtId="0" fontId="6" fillId="2" borderId="0" xfId="0" applyFont="1" applyFill="1" applyAlignment="1" applyProtection="1">
      <alignment vertical="center"/>
      <protection locked="0"/>
    </xf>
    <xf numFmtId="0" fontId="6" fillId="2" borderId="6" xfId="0" applyFont="1" applyFill="1" applyBorder="1" applyAlignment="1" applyProtection="1">
      <alignment vertical="center"/>
      <protection locked="0"/>
    </xf>
    <xf numFmtId="0" fontId="0" fillId="0" borderId="0" xfId="0" applyAlignment="1" applyProtection="1">
      <alignment vertical="center"/>
      <protection locked="0"/>
    </xf>
    <xf numFmtId="0" fontId="7" fillId="2" borderId="0" xfId="0" applyFont="1" applyFill="1" applyAlignment="1" applyProtection="1">
      <alignment vertical="center"/>
      <protection locked="0"/>
    </xf>
    <xf numFmtId="0" fontId="0" fillId="2" borderId="7" xfId="0" applyFill="1" applyBorder="1" applyAlignment="1" applyProtection="1">
      <alignment horizontal="distributed" vertical="center"/>
      <protection locked="0"/>
    </xf>
    <xf numFmtId="0" fontId="0" fillId="2" borderId="8"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2" fillId="2" borderId="9" xfId="0" applyFont="1" applyFill="1" applyBorder="1" applyAlignment="1" applyProtection="1">
      <alignment horizontal="distributed" vertical="center"/>
      <protection locked="0"/>
    </xf>
    <xf numFmtId="0" fontId="0" fillId="2" borderId="4" xfId="0" applyFill="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23" fillId="3" borderId="0" xfId="0" applyFont="1" applyFill="1" applyAlignment="1" applyProtection="1">
      <alignment vertical="center"/>
      <protection locked="0"/>
    </xf>
    <xf numFmtId="0" fontId="23" fillId="0" borderId="0" xfId="0" applyFont="1" applyAlignment="1" applyProtection="1">
      <alignment vertical="center"/>
      <protection locked="0"/>
    </xf>
    <xf numFmtId="0" fontId="0" fillId="2" borderId="10" xfId="0" applyFill="1" applyBorder="1" applyAlignment="1" applyProtection="1">
      <alignment vertical="center"/>
      <protection locked="0"/>
    </xf>
    <xf numFmtId="0" fontId="23" fillId="2" borderId="0" xfId="0" applyFont="1" applyFill="1" applyAlignment="1" applyProtection="1">
      <alignment vertical="center"/>
      <protection locked="0"/>
    </xf>
    <xf numFmtId="0" fontId="23" fillId="3" borderId="10" xfId="0" applyFont="1" applyFill="1" applyBorder="1" applyAlignment="1" applyProtection="1">
      <alignment vertical="center"/>
      <protection locked="0"/>
    </xf>
    <xf numFmtId="0" fontId="2" fillId="0" borderId="0" xfId="0" applyFont="1" applyAlignment="1" applyProtection="1">
      <alignment vertical="center"/>
      <protection locked="0"/>
    </xf>
    <xf numFmtId="38" fontId="0" fillId="2" borderId="8" xfId="0" applyNumberFormat="1" applyFill="1" applyBorder="1" applyAlignment="1" applyProtection="1">
      <alignment horizontal="center" vertical="center"/>
      <protection locked="0"/>
    </xf>
    <xf numFmtId="0" fontId="23" fillId="2" borderId="10" xfId="0" applyFont="1" applyFill="1" applyBorder="1" applyAlignment="1" applyProtection="1">
      <alignment vertical="center"/>
      <protection locked="0"/>
    </xf>
    <xf numFmtId="0" fontId="7" fillId="2" borderId="0" xfId="0" applyFont="1" applyFill="1" applyAlignment="1">
      <alignment vertical="center"/>
    </xf>
    <xf numFmtId="0" fontId="0" fillId="2" borderId="7" xfId="0" applyFill="1" applyBorder="1" applyAlignment="1">
      <alignment horizontal="distributed" vertical="center"/>
    </xf>
    <xf numFmtId="0" fontId="0" fillId="2" borderId="8" xfId="0" applyFill="1" applyBorder="1" applyAlignment="1">
      <alignment horizontal="center" vertical="center"/>
    </xf>
    <xf numFmtId="0" fontId="0" fillId="2" borderId="7" xfId="0" applyFill="1" applyBorder="1" applyAlignment="1">
      <alignment horizontal="center" vertical="center"/>
    </xf>
    <xf numFmtId="0" fontId="2" fillId="2" borderId="7" xfId="0" applyFont="1" applyFill="1" applyBorder="1" applyAlignment="1">
      <alignment horizontal="distributed" vertical="center"/>
    </xf>
    <xf numFmtId="0" fontId="0" fillId="2" borderId="4" xfId="0" applyFill="1" applyBorder="1" applyAlignment="1">
      <alignment horizontal="center" vertical="center"/>
    </xf>
    <xf numFmtId="38" fontId="16" fillId="2" borderId="11" xfId="2" applyFont="1" applyFill="1" applyBorder="1" applyAlignment="1">
      <alignment horizontal="center" vertical="center"/>
    </xf>
    <xf numFmtId="38" fontId="16" fillId="2" borderId="5" xfId="2" applyFont="1" applyFill="1" applyBorder="1" applyAlignment="1">
      <alignment horizontal="center" vertical="center"/>
    </xf>
    <xf numFmtId="38" fontId="2" fillId="2" borderId="11" xfId="2" applyFont="1" applyFill="1" applyBorder="1" applyAlignment="1">
      <alignment horizontal="right" vertical="center"/>
    </xf>
    <xf numFmtId="38" fontId="2" fillId="2" borderId="11" xfId="2" applyFont="1" applyFill="1" applyBorder="1" applyAlignment="1">
      <alignment vertical="center"/>
    </xf>
    <xf numFmtId="38" fontId="17" fillId="2" borderId="12" xfId="2" applyFont="1" applyFill="1" applyBorder="1" applyAlignment="1">
      <alignment vertical="center"/>
    </xf>
    <xf numFmtId="38" fontId="2" fillId="2" borderId="11" xfId="2" applyFont="1" applyFill="1" applyBorder="1" applyAlignment="1">
      <alignment horizontal="center" vertical="center"/>
    </xf>
    <xf numFmtId="38" fontId="17" fillId="2" borderId="5" xfId="2" applyFont="1" applyFill="1" applyBorder="1" applyAlignment="1">
      <alignment vertical="center"/>
    </xf>
    <xf numFmtId="38" fontId="2" fillId="2" borderId="5" xfId="2" applyFont="1" applyFill="1" applyBorder="1" applyAlignment="1">
      <alignment vertical="center"/>
    </xf>
    <xf numFmtId="38" fontId="17" fillId="2" borderId="11" xfId="2" applyFont="1" applyFill="1" applyBorder="1" applyAlignment="1">
      <alignment horizontal="right" vertical="center"/>
    </xf>
    <xf numFmtId="38" fontId="17" fillId="2" borderId="5" xfId="2" applyFont="1" applyFill="1" applyBorder="1" applyAlignment="1">
      <alignment horizontal="right" vertical="center"/>
    </xf>
    <xf numFmtId="0" fontId="19" fillId="2" borderId="13" xfId="0" applyFont="1" applyFill="1" applyBorder="1" applyAlignment="1">
      <alignment vertical="center"/>
    </xf>
    <xf numFmtId="38" fontId="19" fillId="2" borderId="0" xfId="2" applyFont="1" applyFill="1" applyBorder="1" applyAlignment="1">
      <alignment vertical="center"/>
    </xf>
    <xf numFmtId="38" fontId="2" fillId="2" borderId="0" xfId="2" applyFont="1" applyFill="1" applyBorder="1" applyAlignment="1">
      <alignment vertical="center"/>
    </xf>
    <xf numFmtId="38" fontId="2" fillId="2" borderId="14" xfId="2" applyFont="1" applyFill="1" applyBorder="1" applyAlignment="1">
      <alignment vertical="center"/>
    </xf>
    <xf numFmtId="38" fontId="4" fillId="2" borderId="14" xfId="2" applyFont="1" applyFill="1" applyBorder="1" applyAlignment="1">
      <alignment horizontal="right" vertical="center"/>
    </xf>
    <xf numFmtId="38" fontId="4" fillId="2" borderId="14" xfId="2" applyFont="1" applyFill="1" applyBorder="1" applyAlignment="1">
      <alignment horizontal="left" vertical="center"/>
    </xf>
    <xf numFmtId="0" fontId="23" fillId="3" borderId="0" xfId="0" applyFont="1" applyFill="1" applyAlignment="1">
      <alignment vertical="center"/>
    </xf>
    <xf numFmtId="0" fontId="23" fillId="0" borderId="10" xfId="0" applyFont="1" applyBorder="1" applyAlignment="1">
      <alignment vertical="center"/>
    </xf>
    <xf numFmtId="0" fontId="0" fillId="2" borderId="10" xfId="0" applyFill="1" applyBorder="1" applyAlignment="1">
      <alignment vertical="center"/>
    </xf>
    <xf numFmtId="0" fontId="23" fillId="2" borderId="0" xfId="0" applyFont="1" applyFill="1" applyAlignment="1">
      <alignment vertical="center"/>
    </xf>
    <xf numFmtId="0" fontId="0" fillId="2" borderId="3" xfId="0" applyFill="1" applyBorder="1" applyAlignment="1">
      <alignment vertical="center"/>
    </xf>
    <xf numFmtId="38" fontId="17" fillId="2" borderId="11" xfId="2" applyFont="1" applyFill="1" applyBorder="1" applyAlignment="1">
      <alignment vertical="center"/>
    </xf>
    <xf numFmtId="0" fontId="19" fillId="2" borderId="15" xfId="0" applyFont="1" applyFill="1" applyBorder="1" applyAlignment="1">
      <alignment vertical="center"/>
    </xf>
    <xf numFmtId="38" fontId="19" fillId="2" borderId="14" xfId="2" applyFont="1" applyFill="1" applyBorder="1" applyAlignment="1">
      <alignment vertical="center"/>
    </xf>
    <xf numFmtId="0" fontId="2" fillId="2" borderId="16" xfId="0" applyFont="1" applyFill="1" applyBorder="1" applyAlignment="1">
      <alignment vertical="center"/>
    </xf>
    <xf numFmtId="38" fontId="9" fillId="2" borderId="5" xfId="2" applyFont="1" applyFill="1" applyBorder="1" applyAlignment="1">
      <alignment vertical="center"/>
    </xf>
    <xf numFmtId="38" fontId="2" fillId="2" borderId="0" xfId="2" applyFill="1" applyBorder="1" applyAlignment="1">
      <alignment vertical="center"/>
    </xf>
    <xf numFmtId="38" fontId="2" fillId="2" borderId="6" xfId="2" applyFill="1" applyBorder="1" applyAlignment="1">
      <alignment vertical="center"/>
    </xf>
    <xf numFmtId="38" fontId="2" fillId="2" borderId="14" xfId="2" applyFill="1" applyBorder="1" applyAlignment="1">
      <alignment vertical="center"/>
    </xf>
    <xf numFmtId="0" fontId="23" fillId="2" borderId="10" xfId="0" applyFont="1" applyFill="1" applyBorder="1" applyAlignment="1">
      <alignment vertical="center"/>
    </xf>
    <xf numFmtId="0" fontId="23" fillId="0" borderId="0" xfId="0" applyFont="1" applyAlignment="1">
      <alignment vertical="center"/>
    </xf>
    <xf numFmtId="0" fontId="22" fillId="2" borderId="17" xfId="0" applyFont="1" applyFill="1" applyBorder="1" applyAlignment="1" applyProtection="1">
      <alignment horizontal="center" vertical="center"/>
      <protection locked="0"/>
    </xf>
    <xf numFmtId="0" fontId="0" fillId="2" borderId="4" xfId="0" applyFill="1" applyBorder="1" applyAlignment="1" applyProtection="1">
      <alignment vertical="center"/>
      <protection locked="0"/>
    </xf>
    <xf numFmtId="0" fontId="2" fillId="0" borderId="18" xfId="0" applyFont="1" applyBorder="1" applyAlignment="1">
      <alignment vertical="center"/>
    </xf>
    <xf numFmtId="38" fontId="16" fillId="0" borderId="11" xfId="2" applyFont="1" applyFill="1" applyBorder="1" applyAlignment="1">
      <alignment horizontal="center" vertical="center"/>
    </xf>
    <xf numFmtId="38" fontId="15" fillId="0" borderId="11" xfId="2" applyFont="1" applyFill="1" applyBorder="1" applyAlignment="1">
      <alignment horizontal="right" vertical="center"/>
    </xf>
    <xf numFmtId="38" fontId="2" fillId="0" borderId="11" xfId="2" applyFont="1" applyFill="1" applyBorder="1" applyAlignment="1">
      <alignment vertical="center"/>
    </xf>
    <xf numFmtId="38" fontId="17" fillId="0" borderId="11" xfId="2" applyFont="1" applyFill="1" applyBorder="1" applyAlignment="1" applyProtection="1">
      <alignment vertical="center"/>
      <protection locked="0"/>
    </xf>
    <xf numFmtId="38" fontId="2" fillId="0" borderId="11" xfId="2" applyFont="1" applyFill="1" applyBorder="1" applyAlignment="1">
      <alignment horizontal="right" vertical="center"/>
    </xf>
    <xf numFmtId="38" fontId="17" fillId="0" borderId="12" xfId="2" applyFont="1" applyFill="1" applyBorder="1" applyAlignment="1">
      <alignment vertical="center"/>
    </xf>
    <xf numFmtId="38" fontId="2" fillId="0" borderId="11" xfId="2" applyFont="1" applyFill="1" applyBorder="1" applyAlignment="1">
      <alignment horizontal="center" vertical="center"/>
    </xf>
    <xf numFmtId="38" fontId="2" fillId="0" borderId="12" xfId="2" applyFont="1" applyFill="1" applyBorder="1" applyAlignment="1">
      <alignment vertical="center"/>
    </xf>
    <xf numFmtId="0" fontId="0" fillId="3" borderId="0" xfId="0" applyFill="1" applyAlignment="1">
      <alignment vertical="center"/>
    </xf>
    <xf numFmtId="0" fontId="2" fillId="2" borderId="18" xfId="0" applyFont="1" applyFill="1" applyBorder="1" applyAlignment="1">
      <alignment vertical="center"/>
    </xf>
    <xf numFmtId="38" fontId="17" fillId="0" borderId="5" xfId="2" applyFont="1" applyFill="1" applyBorder="1" applyAlignment="1" applyProtection="1">
      <alignment vertical="center"/>
      <protection locked="0"/>
    </xf>
    <xf numFmtId="38" fontId="10" fillId="0" borderId="11" xfId="2" applyFont="1" applyFill="1" applyBorder="1" applyAlignment="1">
      <alignment vertical="center"/>
    </xf>
    <xf numFmtId="38" fontId="9" fillId="0" borderId="11" xfId="2" applyFont="1" applyFill="1" applyBorder="1" applyAlignment="1">
      <alignment vertical="center"/>
    </xf>
    <xf numFmtId="38" fontId="16" fillId="0" borderId="11" xfId="2" applyFont="1" applyFill="1" applyBorder="1" applyAlignment="1">
      <alignment horizontal="right" vertical="center"/>
    </xf>
    <xf numFmtId="38" fontId="10" fillId="0" borderId="19" xfId="2" applyFont="1" applyFill="1" applyBorder="1" applyAlignment="1">
      <alignment vertical="center"/>
    </xf>
    <xf numFmtId="38" fontId="7" fillId="0" borderId="12" xfId="2" applyFont="1" applyFill="1" applyBorder="1" applyAlignment="1">
      <alignment vertical="center"/>
    </xf>
    <xf numFmtId="38" fontId="7" fillId="0" borderId="11" xfId="2" applyFont="1" applyFill="1" applyBorder="1" applyAlignment="1" applyProtection="1">
      <alignment vertical="center"/>
      <protection locked="0"/>
    </xf>
    <xf numFmtId="38" fontId="9" fillId="0" borderId="11" xfId="2" applyFont="1" applyFill="1" applyBorder="1" applyAlignment="1" applyProtection="1">
      <alignment vertical="center"/>
      <protection locked="0"/>
    </xf>
    <xf numFmtId="38" fontId="17" fillId="0" borderId="5" xfId="2" applyFont="1" applyFill="1" applyBorder="1" applyAlignment="1">
      <alignment vertical="center"/>
    </xf>
    <xf numFmtId="38" fontId="2" fillId="0" borderId="5" xfId="2" applyFont="1" applyFill="1" applyBorder="1" applyAlignment="1">
      <alignment vertical="center"/>
    </xf>
    <xf numFmtId="0" fontId="0" fillId="3" borderId="0" xfId="0" applyFill="1" applyAlignment="1" applyProtection="1">
      <alignment vertical="center"/>
      <protection locked="0"/>
    </xf>
    <xf numFmtId="0" fontId="2" fillId="2" borderId="9" xfId="0" applyFont="1" applyFill="1" applyBorder="1" applyAlignment="1">
      <alignment horizontal="distributed" vertical="center"/>
    </xf>
    <xf numFmtId="0" fontId="13" fillId="2" borderId="17" xfId="0" applyFont="1" applyFill="1" applyBorder="1" applyAlignment="1" applyProtection="1">
      <alignment horizontal="center" vertical="center"/>
      <protection locked="0"/>
    </xf>
    <xf numFmtId="0" fontId="4" fillId="0" borderId="0" xfId="0" applyFont="1" applyAlignment="1">
      <alignment vertical="center"/>
    </xf>
    <xf numFmtId="38" fontId="4" fillId="0" borderId="0" xfId="0" applyNumberFormat="1" applyFont="1" applyAlignment="1">
      <alignment vertical="center"/>
    </xf>
    <xf numFmtId="0" fontId="9" fillId="0" borderId="0" xfId="0" applyFont="1" applyAlignment="1">
      <alignment vertical="center"/>
    </xf>
    <xf numFmtId="38" fontId="9" fillId="0" borderId="0" xfId="0" applyNumberFormat="1" applyFont="1" applyAlignment="1">
      <alignment vertical="center"/>
    </xf>
    <xf numFmtId="38" fontId="7" fillId="0" borderId="0" xfId="0" applyNumberFormat="1" applyFont="1" applyAlignment="1">
      <alignment vertical="center"/>
    </xf>
    <xf numFmtId="38" fontId="0" fillId="0" borderId="0" xfId="0" applyNumberFormat="1" applyAlignment="1">
      <alignment vertical="center"/>
    </xf>
    <xf numFmtId="38" fontId="7" fillId="0" borderId="0" xfId="2" applyFont="1" applyFill="1" applyBorder="1" applyAlignment="1">
      <alignment vertical="center"/>
    </xf>
    <xf numFmtId="38" fontId="2" fillId="0" borderId="0" xfId="2" applyFill="1" applyBorder="1" applyAlignment="1">
      <alignment vertical="center"/>
    </xf>
    <xf numFmtId="0" fontId="2" fillId="0" borderId="0" xfId="0" applyFont="1" applyAlignment="1">
      <alignment vertical="center"/>
    </xf>
    <xf numFmtId="38" fontId="7" fillId="2" borderId="0" xfId="2" applyFont="1" applyFill="1" applyBorder="1" applyAlignment="1">
      <alignment vertical="center"/>
    </xf>
    <xf numFmtId="0" fontId="5" fillId="2" borderId="0" xfId="0" applyFont="1" applyFill="1" applyAlignment="1">
      <alignment vertical="center"/>
    </xf>
    <xf numFmtId="38" fontId="14" fillId="0" borderId="11" xfId="2" applyFont="1" applyFill="1" applyBorder="1" applyAlignment="1" applyProtection="1">
      <alignment vertical="center"/>
      <protection locked="0"/>
    </xf>
    <xf numFmtId="38" fontId="2" fillId="0" borderId="5" xfId="2" applyFont="1" applyFill="1" applyBorder="1" applyAlignment="1">
      <alignment horizontal="center" vertical="center"/>
    </xf>
    <xf numFmtId="38" fontId="17" fillId="0" borderId="11" xfId="2" applyFont="1" applyFill="1" applyBorder="1" applyAlignment="1">
      <alignment vertical="center"/>
    </xf>
    <xf numFmtId="38" fontId="16" fillId="0" borderId="5" xfId="2" applyFont="1" applyFill="1" applyBorder="1" applyAlignment="1">
      <alignment horizontal="center" vertical="center"/>
    </xf>
    <xf numFmtId="38" fontId="14" fillId="0" borderId="5" xfId="2" applyFont="1" applyFill="1" applyBorder="1" applyAlignment="1" applyProtection="1">
      <alignment vertical="center"/>
      <protection locked="0"/>
    </xf>
    <xf numFmtId="38" fontId="2" fillId="0" borderId="11" xfId="2" applyFill="1" applyBorder="1" applyAlignment="1">
      <alignment horizontal="center" vertical="center"/>
    </xf>
    <xf numFmtId="38" fontId="0" fillId="0" borderId="11" xfId="2" applyFont="1" applyFill="1" applyBorder="1" applyAlignment="1">
      <alignment horizontal="right" vertical="center"/>
    </xf>
    <xf numFmtId="38" fontId="7" fillId="0" borderId="5" xfId="2" applyFont="1" applyFill="1" applyBorder="1" applyAlignment="1" applyProtection="1">
      <alignment vertical="center"/>
      <protection locked="0"/>
    </xf>
    <xf numFmtId="0" fontId="0" fillId="0" borderId="7" xfId="0" applyBorder="1" applyAlignment="1">
      <alignment horizontal="distributed" vertical="center"/>
    </xf>
    <xf numFmtId="0" fontId="2" fillId="0" borderId="9" xfId="0" applyFont="1" applyBorder="1" applyAlignment="1">
      <alignment horizontal="distributed" vertical="center"/>
    </xf>
    <xf numFmtId="0" fontId="0" fillId="0" borderId="18" xfId="0" applyBorder="1" applyAlignment="1">
      <alignment vertical="center"/>
    </xf>
    <xf numFmtId="0" fontId="0" fillId="0" borderId="11" xfId="0" applyBorder="1" applyAlignment="1">
      <alignment horizontal="center" vertical="center"/>
    </xf>
    <xf numFmtId="0" fontId="0" fillId="0" borderId="5" xfId="0" applyBorder="1" applyAlignment="1">
      <alignment vertical="center"/>
    </xf>
    <xf numFmtId="38" fontId="2" fillId="0" borderId="11" xfId="2" applyFill="1" applyBorder="1" applyAlignment="1">
      <alignment horizontal="right" vertical="center"/>
    </xf>
    <xf numFmtId="38" fontId="2" fillId="0" borderId="11" xfId="2" applyFill="1" applyBorder="1" applyAlignment="1">
      <alignment vertical="center"/>
    </xf>
    <xf numFmtId="38" fontId="2" fillId="0" borderId="12" xfId="2" applyFill="1" applyBorder="1" applyAlignment="1">
      <alignment vertical="center"/>
    </xf>
    <xf numFmtId="38" fontId="2" fillId="0" borderId="5" xfId="2" applyFill="1" applyBorder="1" applyAlignment="1">
      <alignment horizontal="center" vertical="center"/>
    </xf>
    <xf numFmtId="38" fontId="7" fillId="0" borderId="11" xfId="2" applyFont="1" applyFill="1" applyBorder="1" applyAlignment="1">
      <alignment vertical="center"/>
    </xf>
    <xf numFmtId="38" fontId="2" fillId="0" borderId="5" xfId="2" applyFill="1" applyBorder="1" applyAlignment="1">
      <alignment vertical="center"/>
    </xf>
    <xf numFmtId="0" fontId="10" fillId="0" borderId="0" xfId="0" applyFont="1" applyAlignment="1">
      <alignment vertical="center"/>
    </xf>
    <xf numFmtId="0" fontId="12" fillId="0" borderId="0" xfId="0" applyFont="1" applyAlignment="1">
      <alignment vertical="center"/>
    </xf>
    <xf numFmtId="0" fontId="10" fillId="0" borderId="20" xfId="0" applyFont="1" applyBorder="1" applyAlignment="1">
      <alignment vertical="center"/>
    </xf>
    <xf numFmtId="0" fontId="10" fillId="0" borderId="10" xfId="0" applyFont="1" applyBorder="1" applyAlignment="1">
      <alignment vertical="center"/>
    </xf>
    <xf numFmtId="0" fontId="10" fillId="0" borderId="8" xfId="0" applyFont="1" applyBorder="1" applyAlignment="1">
      <alignment vertical="center"/>
    </xf>
    <xf numFmtId="0" fontId="10" fillId="0" borderId="6" xfId="0" applyFont="1" applyBorder="1" applyAlignment="1">
      <alignment vertical="center"/>
    </xf>
    <xf numFmtId="0" fontId="10" fillId="0" borderId="13" xfId="0" applyFont="1" applyBorder="1" applyAlignment="1">
      <alignment vertical="center"/>
    </xf>
    <xf numFmtId="0" fontId="34" fillId="0" borderId="0" xfId="0" applyFont="1" applyAlignment="1">
      <alignment vertical="center"/>
    </xf>
    <xf numFmtId="0" fontId="36" fillId="0" borderId="0" xfId="0" applyFont="1" applyAlignment="1">
      <alignment vertical="center"/>
    </xf>
    <xf numFmtId="0" fontId="3" fillId="0" borderId="0" xfId="0" applyFont="1" applyAlignment="1">
      <alignment horizontal="right" vertical="center"/>
    </xf>
    <xf numFmtId="0" fontId="3" fillId="0" borderId="0" xfId="0" applyFont="1" applyAlignment="1">
      <alignment vertical="center"/>
    </xf>
    <xf numFmtId="0" fontId="10" fillId="0" borderId="15" xfId="0" applyFont="1" applyBorder="1" applyAlignment="1">
      <alignment vertical="center"/>
    </xf>
    <xf numFmtId="0" fontId="10" fillId="0" borderId="14" xfId="0" applyFont="1" applyBorder="1" applyAlignment="1">
      <alignment vertical="center"/>
    </xf>
    <xf numFmtId="0" fontId="10" fillId="0" borderId="21" xfId="0" applyFont="1" applyBorder="1" applyAlignment="1">
      <alignment vertical="center"/>
    </xf>
    <xf numFmtId="0" fontId="10" fillId="0" borderId="10" xfId="0" applyFont="1" applyBorder="1"/>
    <xf numFmtId="0" fontId="38" fillId="0" borderId="10" xfId="0" applyFont="1" applyBorder="1" applyAlignment="1">
      <alignment vertical="center"/>
    </xf>
    <xf numFmtId="0" fontId="34" fillId="0" borderId="14" xfId="0" applyFont="1" applyBorder="1" applyAlignment="1">
      <alignment vertical="center"/>
    </xf>
    <xf numFmtId="0" fontId="15" fillId="0" borderId="14" xfId="0" applyFont="1" applyBorder="1" applyAlignment="1">
      <alignment vertical="center"/>
    </xf>
    <xf numFmtId="0" fontId="15" fillId="0" borderId="21" xfId="0" applyFont="1" applyBorder="1" applyAlignment="1">
      <alignment vertical="center"/>
    </xf>
    <xf numFmtId="0" fontId="2"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38" fontId="28" fillId="0" borderId="4" xfId="2" applyFont="1" applyBorder="1" applyAlignment="1">
      <alignment vertical="center"/>
    </xf>
    <xf numFmtId="49" fontId="28" fillId="0" borderId="20" xfId="0" applyNumberFormat="1" applyFont="1" applyBorder="1" applyAlignment="1">
      <alignment horizontal="right" vertical="center"/>
    </xf>
    <xf numFmtId="49" fontId="28" fillId="0" borderId="10" xfId="0" applyNumberFormat="1" applyFont="1" applyBorder="1" applyAlignment="1">
      <alignment horizontal="left" vertical="center"/>
    </xf>
    <xf numFmtId="49" fontId="28" fillId="0" borderId="22" xfId="0" applyNumberFormat="1" applyFont="1" applyBorder="1" applyAlignment="1">
      <alignment vertical="center"/>
    </xf>
    <xf numFmtId="49" fontId="28" fillId="0" borderId="23" xfId="0" applyNumberFormat="1" applyFont="1" applyBorder="1" applyAlignment="1">
      <alignment vertical="center"/>
    </xf>
    <xf numFmtId="49" fontId="2" fillId="0" borderId="23" xfId="0" applyNumberFormat="1" applyFont="1" applyBorder="1" applyAlignment="1">
      <alignment vertical="center"/>
    </xf>
    <xf numFmtId="38" fontId="28" fillId="0" borderId="24" xfId="2" applyFont="1" applyBorder="1" applyAlignment="1">
      <alignment vertical="center"/>
    </xf>
    <xf numFmtId="38" fontId="18" fillId="0" borderId="25" xfId="2" applyFont="1" applyBorder="1" applyAlignment="1">
      <alignment vertical="center"/>
    </xf>
    <xf numFmtId="0" fontId="2" fillId="0" borderId="22" xfId="0" applyFont="1" applyBorder="1" applyAlignment="1">
      <alignment vertical="center"/>
    </xf>
    <xf numFmtId="0" fontId="2" fillId="0" borderId="25" xfId="0" applyFont="1" applyBorder="1" applyAlignment="1">
      <alignment vertical="center"/>
    </xf>
    <xf numFmtId="49" fontId="2" fillId="0" borderId="20" xfId="0" applyNumberFormat="1" applyFont="1" applyBorder="1" applyAlignment="1">
      <alignment vertical="center"/>
    </xf>
    <xf numFmtId="49" fontId="2" fillId="0" borderId="10" xfId="0" applyNumberFormat="1" applyFont="1" applyBorder="1" applyAlignment="1">
      <alignment vertical="center"/>
    </xf>
    <xf numFmtId="0" fontId="2" fillId="0" borderId="23" xfId="0" applyFont="1" applyBorder="1" applyAlignment="1">
      <alignment vertical="center"/>
    </xf>
    <xf numFmtId="0" fontId="28" fillId="0" borderId="23" xfId="0" applyFont="1" applyBorder="1" applyAlignment="1">
      <alignment vertical="center"/>
    </xf>
    <xf numFmtId="49" fontId="28" fillId="0" borderId="13" xfId="0" applyNumberFormat="1" applyFont="1" applyBorder="1" applyAlignment="1">
      <alignment horizontal="right" vertical="center"/>
    </xf>
    <xf numFmtId="49" fontId="28" fillId="0" borderId="0" xfId="0" applyNumberFormat="1" applyFont="1" applyAlignment="1">
      <alignment horizontal="left" vertical="center"/>
    </xf>
    <xf numFmtId="49" fontId="2" fillId="0" borderId="26" xfId="0" applyNumberFormat="1" applyFont="1" applyBorder="1" applyAlignment="1">
      <alignment vertical="center"/>
    </xf>
    <xf numFmtId="49" fontId="2" fillId="0" borderId="27" xfId="0" applyNumberFormat="1" applyFont="1" applyBorder="1" applyAlignment="1">
      <alignment vertical="center"/>
    </xf>
    <xf numFmtId="0" fontId="2" fillId="0" borderId="27" xfId="0" applyFont="1" applyBorder="1" applyAlignment="1">
      <alignment vertical="center"/>
    </xf>
    <xf numFmtId="0" fontId="2" fillId="0" borderId="12" xfId="0" applyFont="1" applyBorder="1" applyAlignment="1">
      <alignment vertical="center"/>
    </xf>
    <xf numFmtId="0" fontId="2" fillId="0" borderId="28" xfId="0" applyFont="1" applyBorder="1" applyAlignment="1">
      <alignment vertical="center"/>
    </xf>
    <xf numFmtId="0" fontId="2" fillId="0" borderId="29" xfId="0" applyFont="1" applyBorder="1" applyAlignment="1">
      <alignment vertical="center"/>
    </xf>
    <xf numFmtId="0" fontId="2" fillId="0" borderId="26" xfId="0" applyFont="1" applyBorder="1" applyAlignment="1">
      <alignment vertical="center"/>
    </xf>
    <xf numFmtId="49" fontId="28" fillId="0" borderId="27" xfId="0" applyNumberFormat="1" applyFont="1" applyBorder="1" applyAlignment="1">
      <alignment vertical="center"/>
    </xf>
    <xf numFmtId="38" fontId="28" fillId="0" borderId="12" xfId="2" applyFont="1" applyBorder="1" applyAlignment="1">
      <alignment vertical="center"/>
    </xf>
    <xf numFmtId="38" fontId="28" fillId="0" borderId="27" xfId="2" applyFont="1" applyBorder="1" applyAlignment="1">
      <alignment vertical="center"/>
    </xf>
    <xf numFmtId="38" fontId="28" fillId="0" borderId="28" xfId="2" applyFont="1" applyBorder="1" applyAlignment="1">
      <alignment vertical="center"/>
    </xf>
    <xf numFmtId="38" fontId="12" fillId="0" borderId="12" xfId="2" applyFont="1" applyBorder="1" applyAlignment="1" applyProtection="1">
      <alignment vertical="center"/>
      <protection locked="0"/>
    </xf>
    <xf numFmtId="38" fontId="12" fillId="0" borderId="27" xfId="2" applyFont="1" applyBorder="1" applyAlignment="1" applyProtection="1">
      <alignment vertical="center"/>
      <protection locked="0"/>
    </xf>
    <xf numFmtId="38" fontId="12" fillId="0" borderId="29" xfId="2" applyFont="1" applyBorder="1" applyAlignment="1" applyProtection="1">
      <alignment vertical="center"/>
      <protection locked="0"/>
    </xf>
    <xf numFmtId="38" fontId="18" fillId="0" borderId="29" xfId="2" applyFont="1" applyBorder="1" applyAlignment="1" applyProtection="1">
      <alignment vertical="center"/>
      <protection locked="0"/>
    </xf>
    <xf numFmtId="49" fontId="2" fillId="0" borderId="15" xfId="0" applyNumberFormat="1" applyFont="1" applyBorder="1" applyAlignment="1">
      <alignment vertical="center"/>
    </xf>
    <xf numFmtId="49" fontId="2" fillId="0" borderId="14" xfId="0" applyNumberFormat="1" applyFont="1" applyBorder="1" applyAlignment="1">
      <alignment vertical="center"/>
    </xf>
    <xf numFmtId="0" fontId="2" fillId="0" borderId="14" xfId="0" applyFont="1" applyBorder="1" applyAlignment="1">
      <alignment vertical="center"/>
    </xf>
    <xf numFmtId="0" fontId="2" fillId="0" borderId="30" xfId="0" applyFont="1" applyBorder="1" applyAlignment="1">
      <alignment vertical="center"/>
    </xf>
    <xf numFmtId="0" fontId="2" fillId="0" borderId="31" xfId="0" applyFont="1" applyBorder="1" applyAlignment="1">
      <alignment vertical="center"/>
    </xf>
    <xf numFmtId="0" fontId="2" fillId="0" borderId="21" xfId="0" applyFont="1" applyBorder="1" applyAlignment="1">
      <alignment vertical="center"/>
    </xf>
    <xf numFmtId="0" fontId="2" fillId="0" borderId="15" xfId="0" applyFont="1" applyBorder="1" applyAlignment="1">
      <alignment vertical="center"/>
    </xf>
    <xf numFmtId="0" fontId="2" fillId="0" borderId="32" xfId="0" applyFont="1" applyBorder="1" applyAlignment="1">
      <alignment vertical="center"/>
    </xf>
    <xf numFmtId="0" fontId="2" fillId="0" borderId="33" xfId="0" applyFont="1" applyBorder="1" applyAlignment="1">
      <alignment vertical="center"/>
    </xf>
    <xf numFmtId="49" fontId="2" fillId="0" borderId="13" xfId="0" applyNumberFormat="1" applyFont="1" applyBorder="1" applyAlignment="1">
      <alignment vertical="center"/>
    </xf>
    <xf numFmtId="49" fontId="2" fillId="0" borderId="0" xfId="0" applyNumberFormat="1" applyFont="1" applyAlignment="1">
      <alignment vertical="center"/>
    </xf>
    <xf numFmtId="38" fontId="28" fillId="0" borderId="12" xfId="2" applyFont="1" applyBorder="1" applyAlignment="1">
      <alignment horizontal="right" vertical="center"/>
    </xf>
    <xf numFmtId="38" fontId="28" fillId="0" borderId="27" xfId="2" applyFont="1" applyBorder="1" applyAlignment="1">
      <alignment horizontal="right" vertical="center"/>
    </xf>
    <xf numFmtId="49" fontId="2" fillId="0" borderId="34" xfId="0" applyNumberFormat="1" applyFont="1" applyBorder="1" applyAlignment="1">
      <alignment vertical="center"/>
    </xf>
    <xf numFmtId="49" fontId="2" fillId="0" borderId="35" xfId="0" applyNumberFormat="1" applyFont="1" applyBorder="1" applyAlignment="1">
      <alignment vertical="center"/>
    </xf>
    <xf numFmtId="0" fontId="2" fillId="0" borderId="35" xfId="0" applyFont="1" applyBorder="1" applyAlignment="1">
      <alignment vertical="center"/>
    </xf>
    <xf numFmtId="49" fontId="28" fillId="0" borderId="35" xfId="0" applyNumberFormat="1" applyFont="1" applyBorder="1" applyAlignment="1">
      <alignment vertical="center"/>
    </xf>
    <xf numFmtId="38" fontId="18" fillId="0" borderId="35" xfId="2" applyFont="1" applyBorder="1" applyAlignment="1" applyProtection="1">
      <alignment vertical="center"/>
      <protection locked="0"/>
    </xf>
    <xf numFmtId="0" fontId="2" fillId="0" borderId="34" xfId="0" applyFont="1" applyBorder="1" applyAlignment="1">
      <alignment vertical="center"/>
    </xf>
    <xf numFmtId="0" fontId="2" fillId="0" borderId="36" xfId="0" applyFont="1" applyBorder="1" applyAlignment="1">
      <alignment vertical="center"/>
    </xf>
    <xf numFmtId="49" fontId="2" fillId="0" borderId="37" xfId="0" applyNumberFormat="1" applyFont="1" applyBorder="1" applyAlignment="1">
      <alignment vertical="center"/>
    </xf>
    <xf numFmtId="49" fontId="2" fillId="0" borderId="38" xfId="0" applyNumberFormat="1" applyFont="1" applyBorder="1" applyAlignment="1">
      <alignment vertical="center"/>
    </xf>
    <xf numFmtId="0" fontId="2" fillId="0" borderId="38"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2" fillId="0" borderId="37" xfId="0" applyFont="1" applyBorder="1" applyAlignment="1">
      <alignment vertical="center"/>
    </xf>
    <xf numFmtId="0" fontId="2" fillId="0" borderId="41" xfId="0" applyFont="1" applyBorder="1" applyAlignment="1">
      <alignment vertical="center"/>
    </xf>
    <xf numFmtId="38" fontId="18" fillId="0" borderId="25" xfId="2" applyFont="1" applyBorder="1" applyAlignment="1" applyProtection="1">
      <alignment vertical="center"/>
      <protection locked="0"/>
    </xf>
    <xf numFmtId="0" fontId="2" fillId="0" borderId="42" xfId="0" applyFont="1" applyBorder="1" applyAlignment="1">
      <alignment vertical="center"/>
    </xf>
    <xf numFmtId="0" fontId="2" fillId="0" borderId="43" xfId="0" applyFont="1" applyBorder="1" applyAlignment="1">
      <alignment vertical="center"/>
    </xf>
    <xf numFmtId="49" fontId="28" fillId="0" borderId="26" xfId="0" applyNumberFormat="1" applyFont="1" applyBorder="1" applyAlignment="1">
      <alignment vertical="center"/>
    </xf>
    <xf numFmtId="0" fontId="28" fillId="0" borderId="27" xfId="0" applyFont="1" applyBorder="1" applyAlignment="1">
      <alignment vertical="center"/>
    </xf>
    <xf numFmtId="0" fontId="28" fillId="0" borderId="28" xfId="0" applyFont="1" applyBorder="1" applyAlignment="1">
      <alignment vertical="center"/>
    </xf>
    <xf numFmtId="38" fontId="18" fillId="0" borderId="12" xfId="2" applyFont="1" applyBorder="1" applyAlignment="1" applyProtection="1">
      <alignment vertical="center"/>
      <protection locked="0"/>
    </xf>
    <xf numFmtId="38" fontId="18" fillId="0" borderId="27" xfId="2" applyFont="1" applyBorder="1" applyAlignment="1" applyProtection="1">
      <alignment vertical="center"/>
      <protection locked="0"/>
    </xf>
    <xf numFmtId="38" fontId="2" fillId="0" borderId="12" xfId="2" applyFont="1" applyBorder="1" applyAlignment="1">
      <alignment vertical="center"/>
    </xf>
    <xf numFmtId="38" fontId="2" fillId="0" borderId="27" xfId="2" applyFont="1" applyBorder="1" applyAlignment="1">
      <alignment vertical="center"/>
    </xf>
    <xf numFmtId="38" fontId="28" fillId="0" borderId="40" xfId="2" applyFont="1" applyBorder="1" applyAlignment="1">
      <alignment vertical="center"/>
    </xf>
    <xf numFmtId="38" fontId="2" fillId="0" borderId="41" xfId="2" applyFont="1" applyBorder="1" applyAlignment="1">
      <alignment vertical="center"/>
    </xf>
    <xf numFmtId="0" fontId="2" fillId="0" borderId="6" xfId="0" applyFont="1" applyBorder="1" applyAlignment="1">
      <alignment vertical="center"/>
    </xf>
    <xf numFmtId="38" fontId="18" fillId="0" borderId="29" xfId="2" applyFont="1" applyBorder="1" applyAlignment="1">
      <alignment vertical="center"/>
    </xf>
    <xf numFmtId="49" fontId="28" fillId="0" borderId="8" xfId="0" applyNumberFormat="1" applyFont="1" applyBorder="1" applyAlignment="1">
      <alignment horizontal="left" vertical="center"/>
    </xf>
    <xf numFmtId="49" fontId="28" fillId="0" borderId="37" xfId="0" applyNumberFormat="1" applyFont="1" applyBorder="1" applyAlignment="1">
      <alignment vertical="center"/>
    </xf>
    <xf numFmtId="49" fontId="28" fillId="0" borderId="38" xfId="0" applyNumberFormat="1" applyFont="1" applyBorder="1" applyAlignment="1">
      <alignment vertical="center"/>
    </xf>
    <xf numFmtId="38" fontId="18" fillId="0" borderId="41" xfId="2" applyFont="1" applyBorder="1" applyAlignment="1" applyProtection="1">
      <alignment vertical="center"/>
      <protection locked="0"/>
    </xf>
    <xf numFmtId="49" fontId="28" fillId="0" borderId="6" xfId="0" applyNumberFormat="1" applyFont="1" applyBorder="1" applyAlignment="1">
      <alignment horizontal="left" vertical="center"/>
    </xf>
    <xf numFmtId="49" fontId="28" fillId="0" borderId="32" xfId="0" applyNumberFormat="1" applyFont="1" applyBorder="1" applyAlignment="1">
      <alignment vertical="center"/>
    </xf>
    <xf numFmtId="49" fontId="28" fillId="0" borderId="44" xfId="0" applyNumberFormat="1" applyFont="1" applyBorder="1" applyAlignment="1">
      <alignment vertical="center"/>
    </xf>
    <xf numFmtId="0" fontId="2" fillId="0" borderId="44" xfId="0" applyFont="1" applyBorder="1" applyAlignment="1">
      <alignment vertical="center"/>
    </xf>
    <xf numFmtId="38" fontId="28" fillId="0" borderId="45" xfId="2" applyFont="1" applyBorder="1" applyAlignment="1">
      <alignment vertical="center"/>
    </xf>
    <xf numFmtId="38" fontId="18" fillId="0" borderId="33" xfId="2" applyFont="1" applyBorder="1" applyAlignment="1" applyProtection="1">
      <alignment vertical="center"/>
      <protection locked="0"/>
    </xf>
    <xf numFmtId="49" fontId="28" fillId="0" borderId="13" xfId="0" applyNumberFormat="1" applyFont="1" applyBorder="1" applyAlignment="1">
      <alignment vertical="center" textRotation="255"/>
    </xf>
    <xf numFmtId="49" fontId="28" fillId="0" borderId="6" xfId="0" applyNumberFormat="1" applyFont="1" applyBorder="1" applyAlignment="1">
      <alignment vertical="center" textRotation="255"/>
    </xf>
    <xf numFmtId="0" fontId="10" fillId="0" borderId="26" xfId="0" applyFont="1" applyBorder="1" applyAlignment="1">
      <alignment vertical="center"/>
    </xf>
    <xf numFmtId="0" fontId="10" fillId="0" borderId="27" xfId="0" applyFont="1" applyBorder="1" applyAlignment="1">
      <alignment vertical="center"/>
    </xf>
    <xf numFmtId="0" fontId="10" fillId="0" borderId="12" xfId="0" applyFont="1" applyBorder="1" applyAlignment="1">
      <alignment vertical="center"/>
    </xf>
    <xf numFmtId="0" fontId="10" fillId="0" borderId="28" xfId="0" applyFont="1" applyBorder="1" applyAlignment="1">
      <alignment vertical="center"/>
    </xf>
    <xf numFmtId="0" fontId="10" fillId="0" borderId="29" xfId="0" applyFont="1" applyBorder="1" applyAlignment="1">
      <alignment vertical="center"/>
    </xf>
    <xf numFmtId="0" fontId="10" fillId="0" borderId="32" xfId="0" applyFont="1" applyBorder="1" applyAlignment="1">
      <alignment vertical="center"/>
    </xf>
    <xf numFmtId="0" fontId="10" fillId="0" borderId="33" xfId="0" applyFont="1" applyBorder="1" applyAlignment="1">
      <alignment vertical="center"/>
    </xf>
    <xf numFmtId="49" fontId="10" fillId="0" borderId="13" xfId="0" applyNumberFormat="1" applyFont="1" applyBorder="1" applyAlignment="1">
      <alignment vertical="center"/>
    </xf>
    <xf numFmtId="49" fontId="10" fillId="0" borderId="0" xfId="0" applyNumberFormat="1" applyFont="1" applyAlignment="1">
      <alignment vertical="center"/>
    </xf>
    <xf numFmtId="0" fontId="18" fillId="0" borderId="10" xfId="0" applyFont="1" applyBorder="1"/>
    <xf numFmtId="0" fontId="18" fillId="0" borderId="14" xfId="0" applyFont="1" applyBorder="1"/>
    <xf numFmtId="0" fontId="10" fillId="0" borderId="37" xfId="0" applyFont="1" applyBorder="1" applyAlignment="1">
      <alignment vertical="center"/>
    </xf>
    <xf numFmtId="0" fontId="10" fillId="0" borderId="38" xfId="0" applyFont="1" applyBorder="1" applyAlignment="1">
      <alignment vertical="center"/>
    </xf>
    <xf numFmtId="0" fontId="10" fillId="0" borderId="39" xfId="0" applyFont="1" applyBorder="1" applyAlignment="1">
      <alignment vertical="center"/>
    </xf>
    <xf numFmtId="0" fontId="10" fillId="0" borderId="40" xfId="0" applyFont="1" applyBorder="1" applyAlignment="1">
      <alignment vertical="center"/>
    </xf>
    <xf numFmtId="0" fontId="10" fillId="0" borderId="41" xfId="0" applyFont="1" applyBorder="1" applyAlignment="1">
      <alignment vertical="center"/>
    </xf>
    <xf numFmtId="0" fontId="35" fillId="0" borderId="13" xfId="0" applyFont="1" applyBorder="1" applyAlignment="1">
      <alignment vertical="center"/>
    </xf>
    <xf numFmtId="0" fontId="10" fillId="0" borderId="4" xfId="0" applyFont="1" applyBorder="1" applyAlignment="1">
      <alignment vertical="center"/>
    </xf>
    <xf numFmtId="0" fontId="3" fillId="0" borderId="0" xfId="0" applyFont="1" applyAlignment="1">
      <alignment horizontal="center" vertical="center"/>
    </xf>
    <xf numFmtId="0" fontId="35" fillId="0" borderId="0" xfId="0" applyFont="1" applyAlignment="1">
      <alignment vertical="center"/>
    </xf>
    <xf numFmtId="0" fontId="10" fillId="0" borderId="13" xfId="0" applyFont="1" applyBorder="1" applyAlignment="1" applyProtection="1">
      <alignment vertical="center"/>
      <protection locked="0"/>
    </xf>
    <xf numFmtId="0" fontId="10" fillId="0" borderId="0" xfId="0" applyFont="1" applyAlignment="1" applyProtection="1">
      <alignment vertical="center"/>
      <protection locked="0"/>
    </xf>
    <xf numFmtId="0" fontId="28" fillId="0" borderId="0" xfId="0" applyFont="1" applyAlignment="1">
      <alignment vertical="center"/>
    </xf>
    <xf numFmtId="0" fontId="28" fillId="0" borderId="6" xfId="0" applyFont="1" applyBorder="1" applyAlignment="1">
      <alignment vertical="center"/>
    </xf>
    <xf numFmtId="0" fontId="10" fillId="0" borderId="25" xfId="0" applyFont="1" applyBorder="1" applyAlignment="1" applyProtection="1">
      <alignment vertical="center"/>
      <protection locked="0"/>
    </xf>
    <xf numFmtId="0" fontId="10" fillId="0" borderId="6" xfId="0" applyFont="1" applyBorder="1" applyAlignment="1" applyProtection="1">
      <alignment vertical="center"/>
      <protection locked="0"/>
    </xf>
    <xf numFmtId="0" fontId="28" fillId="0" borderId="13" xfId="0" applyFont="1" applyBorder="1" applyAlignment="1">
      <alignment horizontal="distributed" vertical="center"/>
    </xf>
    <xf numFmtId="0" fontId="28" fillId="0" borderId="0" xfId="0" applyFont="1" applyAlignment="1">
      <alignment horizontal="distributed" vertical="center"/>
    </xf>
    <xf numFmtId="0" fontId="28" fillId="0" borderId="46" xfId="0" applyFont="1" applyBorder="1" applyAlignment="1">
      <alignment horizontal="distributed" vertical="center"/>
    </xf>
    <xf numFmtId="38" fontId="18" fillId="0" borderId="12" xfId="2" applyFont="1" applyBorder="1" applyAlignment="1">
      <alignment horizontal="right" vertical="center"/>
    </xf>
    <xf numFmtId="38" fontId="18" fillId="0" borderId="27" xfId="2" applyFont="1" applyBorder="1" applyAlignment="1">
      <alignment horizontal="right" vertical="center"/>
    </xf>
    <xf numFmtId="0" fontId="10" fillId="0" borderId="29" xfId="0" applyFont="1" applyBorder="1" applyAlignment="1" applyProtection="1">
      <alignment vertical="center"/>
      <protection locked="0"/>
    </xf>
    <xf numFmtId="38" fontId="28" fillId="0" borderId="0" xfId="2" applyFont="1" applyBorder="1" applyAlignment="1">
      <alignment vertical="center"/>
    </xf>
    <xf numFmtId="38" fontId="18" fillId="0" borderId="0" xfId="2" applyFont="1" applyBorder="1" applyAlignment="1">
      <alignment vertical="center"/>
    </xf>
    <xf numFmtId="38" fontId="12" fillId="0" borderId="0" xfId="2" applyFont="1" applyBorder="1" applyAlignment="1" applyProtection="1">
      <alignment vertical="center"/>
      <protection locked="0"/>
    </xf>
    <xf numFmtId="0" fontId="10" fillId="0" borderId="41" xfId="0" applyFont="1" applyBorder="1" applyAlignment="1" applyProtection="1">
      <alignment vertical="center"/>
      <protection locked="0"/>
    </xf>
    <xf numFmtId="0" fontId="10" fillId="0" borderId="15" xfId="0" applyFont="1" applyBorder="1" applyAlignment="1" applyProtection="1">
      <alignment vertical="center"/>
      <protection locked="0"/>
    </xf>
    <xf numFmtId="0" fontId="10" fillId="0" borderId="14" xfId="0" applyFont="1" applyBorder="1" applyAlignment="1" applyProtection="1">
      <alignment vertical="center"/>
      <protection locked="0"/>
    </xf>
    <xf numFmtId="0" fontId="10" fillId="0" borderId="21" xfId="0" applyFont="1" applyBorder="1" applyAlignment="1" applyProtection="1">
      <alignment vertical="center"/>
      <protection locked="0"/>
    </xf>
    <xf numFmtId="0" fontId="28" fillId="0" borderId="10" xfId="0" applyFont="1" applyBorder="1" applyAlignment="1">
      <alignment horizontal="left" vertical="center"/>
    </xf>
    <xf numFmtId="0" fontId="28" fillId="0" borderId="0" xfId="0" applyFont="1" applyAlignment="1">
      <alignment horizontal="left" vertical="center"/>
    </xf>
    <xf numFmtId="0" fontId="28" fillId="0" borderId="20" xfId="0" applyFont="1" applyBorder="1" applyAlignment="1">
      <alignment horizontal="right" vertical="center"/>
    </xf>
    <xf numFmtId="0" fontId="28" fillId="0" borderId="13" xfId="0" applyFont="1" applyBorder="1" applyAlignment="1">
      <alignment horizontal="right" vertical="center"/>
    </xf>
    <xf numFmtId="0" fontId="2" fillId="0" borderId="13" xfId="0" applyFont="1" applyBorder="1" applyAlignment="1">
      <alignment vertical="center"/>
    </xf>
    <xf numFmtId="0" fontId="28" fillId="0" borderId="13" xfId="0" applyFont="1" applyBorder="1" applyAlignment="1">
      <alignment vertical="center" textRotation="255"/>
    </xf>
    <xf numFmtId="0" fontId="28" fillId="0" borderId="6" xfId="0" applyFont="1" applyBorder="1" applyAlignment="1">
      <alignment vertical="center" textRotation="255"/>
    </xf>
    <xf numFmtId="38" fontId="28" fillId="0" borderId="0" xfId="2" applyFont="1" applyBorder="1" applyAlignment="1">
      <alignment horizontal="right" vertical="center"/>
    </xf>
    <xf numFmtId="38" fontId="18" fillId="0" borderId="0" xfId="2" applyFont="1" applyBorder="1" applyAlignment="1">
      <alignment horizontal="right" vertical="center"/>
    </xf>
    <xf numFmtId="38" fontId="0" fillId="2" borderId="11" xfId="2" applyFont="1" applyFill="1" applyBorder="1" applyAlignment="1">
      <alignment horizontal="right" vertical="center"/>
    </xf>
    <xf numFmtId="38" fontId="0" fillId="2" borderId="11" xfId="2" applyFont="1" applyFill="1" applyBorder="1" applyAlignment="1">
      <alignment vertical="center"/>
    </xf>
    <xf numFmtId="38" fontId="0" fillId="2" borderId="11" xfId="2" applyFont="1" applyFill="1" applyBorder="1" applyAlignment="1">
      <alignment horizontal="center" vertical="center"/>
    </xf>
    <xf numFmtId="38" fontId="16" fillId="0" borderId="11" xfId="2" applyFont="1" applyFill="1" applyBorder="1" applyAlignment="1" applyProtection="1">
      <alignment horizontal="center" vertical="center"/>
      <protection locked="0"/>
    </xf>
    <xf numFmtId="38" fontId="16" fillId="0" borderId="11" xfId="0" applyNumberFormat="1" applyFont="1" applyBorder="1" applyAlignment="1" applyProtection="1">
      <alignment horizontal="center" vertical="center"/>
      <protection locked="0"/>
    </xf>
    <xf numFmtId="38" fontId="16" fillId="0" borderId="5" xfId="0" applyNumberFormat="1" applyFont="1" applyBorder="1" applyAlignment="1" applyProtection="1">
      <alignment horizontal="center" vertical="center"/>
      <protection locked="0"/>
    </xf>
    <xf numFmtId="38" fontId="2" fillId="0" borderId="11" xfId="2" applyFont="1" applyFill="1" applyBorder="1" applyAlignment="1" applyProtection="1">
      <alignment horizontal="right" vertical="center"/>
    </xf>
    <xf numFmtId="38" fontId="2" fillId="0" borderId="11" xfId="2" applyFont="1" applyFill="1" applyBorder="1" applyAlignment="1" applyProtection="1">
      <alignment vertical="center"/>
    </xf>
    <xf numFmtId="38" fontId="15" fillId="0" borderId="11" xfId="2" applyFont="1" applyFill="1" applyBorder="1" applyAlignment="1" applyProtection="1">
      <alignment horizontal="right" vertical="center"/>
    </xf>
    <xf numFmtId="38" fontId="2" fillId="0" borderId="11" xfId="2" applyFont="1" applyFill="1" applyBorder="1" applyAlignment="1" applyProtection="1">
      <alignment vertical="center"/>
      <protection locked="0"/>
    </xf>
    <xf numFmtId="38" fontId="5" fillId="0" borderId="28" xfId="2" applyFont="1" applyFill="1" applyBorder="1" applyAlignment="1" applyProtection="1">
      <alignment horizontal="right" vertical="center"/>
    </xf>
    <xf numFmtId="38" fontId="0" fillId="0" borderId="11" xfId="2" applyFont="1" applyFill="1" applyBorder="1" applyAlignment="1" applyProtection="1">
      <alignment vertical="center"/>
      <protection locked="0"/>
    </xf>
    <xf numFmtId="38" fontId="2" fillId="0" borderId="11" xfId="2" applyFont="1" applyFill="1" applyBorder="1" applyAlignment="1" applyProtection="1">
      <alignment horizontal="center" vertical="center"/>
      <protection locked="0"/>
    </xf>
    <xf numFmtId="38" fontId="0" fillId="0" borderId="11" xfId="2" applyFont="1" applyFill="1" applyBorder="1" applyAlignment="1" applyProtection="1">
      <alignment horizontal="right" vertical="center"/>
      <protection locked="0"/>
    </xf>
    <xf numFmtId="38" fontId="2" fillId="0" borderId="11" xfId="2" applyFont="1" applyFill="1" applyBorder="1" applyAlignment="1" applyProtection="1">
      <alignment horizontal="right" vertical="center"/>
      <protection locked="0"/>
    </xf>
    <xf numFmtId="38" fontId="7" fillId="0" borderId="47" xfId="2" applyFont="1" applyFill="1" applyBorder="1" applyAlignment="1" applyProtection="1">
      <alignment vertical="center"/>
      <protection locked="0"/>
    </xf>
    <xf numFmtId="38" fontId="0" fillId="0" borderId="11" xfId="2" applyFont="1" applyFill="1" applyBorder="1" applyAlignment="1" applyProtection="1">
      <alignment horizontal="center" vertical="center"/>
      <protection locked="0"/>
    </xf>
    <xf numFmtId="38" fontId="15" fillId="0" borderId="11" xfId="2" applyFont="1" applyFill="1" applyBorder="1" applyAlignment="1" applyProtection="1">
      <alignment horizontal="right" vertical="center"/>
      <protection locked="0"/>
    </xf>
    <xf numFmtId="38" fontId="17" fillId="0" borderId="11" xfId="2" applyFont="1" applyFill="1" applyBorder="1" applyAlignment="1" applyProtection="1">
      <alignment horizontal="right" vertical="center"/>
      <protection locked="0"/>
    </xf>
    <xf numFmtId="38" fontId="4" fillId="0" borderId="11" xfId="2" applyFont="1" applyFill="1" applyBorder="1" applyAlignment="1" applyProtection="1">
      <alignment horizontal="left" vertical="center"/>
      <protection locked="0"/>
    </xf>
    <xf numFmtId="38" fontId="4" fillId="0" borderId="11" xfId="2" applyFont="1" applyFill="1" applyBorder="1" applyAlignment="1" applyProtection="1">
      <alignment horizontal="center" vertical="center"/>
      <protection locked="0"/>
    </xf>
    <xf numFmtId="38" fontId="17" fillId="0" borderId="12" xfId="2" applyFont="1" applyFill="1" applyBorder="1" applyAlignment="1" applyProtection="1">
      <alignment vertical="center"/>
      <protection locked="0"/>
    </xf>
    <xf numFmtId="38" fontId="0" fillId="0" borderId="48" xfId="2" applyFont="1" applyFill="1" applyBorder="1" applyAlignment="1" applyProtection="1">
      <alignment horizontal="right" vertical="center"/>
      <protection locked="0"/>
    </xf>
    <xf numFmtId="38" fontId="0" fillId="0" borderId="48" xfId="2" applyFont="1" applyFill="1" applyBorder="1" applyAlignment="1" applyProtection="1">
      <alignment vertical="center"/>
      <protection locked="0"/>
    </xf>
    <xf numFmtId="38" fontId="0" fillId="0" borderId="48" xfId="2" applyFont="1" applyFill="1" applyBorder="1" applyAlignment="1" applyProtection="1">
      <alignment horizontal="center" vertical="center"/>
      <protection locked="0"/>
    </xf>
    <xf numFmtId="38" fontId="17" fillId="0" borderId="48" xfId="2" applyFont="1" applyFill="1" applyBorder="1" applyAlignment="1" applyProtection="1">
      <alignment vertical="center"/>
      <protection locked="0"/>
    </xf>
    <xf numFmtId="38" fontId="16" fillId="0" borderId="11" xfId="2" applyFont="1" applyFill="1" applyBorder="1" applyAlignment="1" applyProtection="1">
      <alignment horizontal="center" vertical="center"/>
    </xf>
    <xf numFmtId="38" fontId="5" fillId="0" borderId="11" xfId="2" applyFont="1" applyFill="1" applyBorder="1" applyAlignment="1" applyProtection="1">
      <alignment vertical="center"/>
      <protection locked="0"/>
    </xf>
    <xf numFmtId="38" fontId="15" fillId="0" borderId="11" xfId="2" applyFont="1" applyFill="1" applyBorder="1" applyAlignment="1" applyProtection="1">
      <alignment horizontal="center" vertical="center"/>
    </xf>
    <xf numFmtId="38" fontId="24" fillId="0" borderId="11" xfId="2" applyFont="1" applyFill="1" applyBorder="1" applyAlignment="1" applyProtection="1">
      <alignment horizontal="center" vertical="center"/>
      <protection locked="0"/>
    </xf>
    <xf numFmtId="38" fontId="15" fillId="0" borderId="11" xfId="2" applyFont="1" applyFill="1" applyBorder="1" applyAlignment="1" applyProtection="1">
      <alignment horizontal="left" vertical="center"/>
    </xf>
    <xf numFmtId="38" fontId="17" fillId="0" borderId="19" xfId="2" applyFont="1" applyFill="1" applyBorder="1" applyAlignment="1" applyProtection="1">
      <alignment vertical="center"/>
      <protection locked="0"/>
    </xf>
    <xf numFmtId="38" fontId="17" fillId="0" borderId="49" xfId="2" applyFont="1" applyFill="1" applyBorder="1" applyAlignment="1" applyProtection="1">
      <alignment vertical="center"/>
      <protection locked="0"/>
    </xf>
    <xf numFmtId="38" fontId="0" fillId="0" borderId="0" xfId="2" applyFont="1" applyFill="1" applyBorder="1" applyAlignment="1" applyProtection="1">
      <alignment vertical="center"/>
      <protection locked="0"/>
    </xf>
    <xf numFmtId="38" fontId="0" fillId="0" borderId="43" xfId="2" applyFont="1" applyFill="1" applyBorder="1" applyAlignment="1" applyProtection="1">
      <alignment horizontal="right" vertical="center"/>
      <protection locked="0"/>
    </xf>
    <xf numFmtId="38" fontId="2" fillId="0" borderId="5" xfId="2" applyFont="1" applyFill="1" applyBorder="1" applyAlignment="1" applyProtection="1">
      <alignment vertical="center"/>
      <protection locked="0"/>
    </xf>
    <xf numFmtId="38" fontId="15" fillId="0" borderId="28" xfId="2" applyFont="1" applyFill="1" applyBorder="1" applyAlignment="1" applyProtection="1">
      <alignment horizontal="right" vertical="center"/>
      <protection locked="0"/>
    </xf>
    <xf numFmtId="38" fontId="24" fillId="0" borderId="5" xfId="2" applyFont="1" applyFill="1" applyBorder="1" applyAlignment="1" applyProtection="1">
      <alignment horizontal="center" vertical="center"/>
      <protection locked="0"/>
    </xf>
    <xf numFmtId="38" fontId="2" fillId="0" borderId="50" xfId="2" applyFont="1" applyFill="1" applyBorder="1" applyAlignment="1" applyProtection="1">
      <alignment vertical="center"/>
      <protection locked="0"/>
    </xf>
    <xf numFmtId="38" fontId="2" fillId="0" borderId="50" xfId="2" applyFont="1" applyFill="1" applyBorder="1" applyAlignment="1" applyProtection="1">
      <alignment horizontal="right" vertical="center"/>
      <protection locked="0"/>
    </xf>
    <xf numFmtId="0" fontId="0" fillId="4" borderId="0" xfId="0" applyFill="1" applyAlignment="1" applyProtection="1">
      <alignment vertical="center"/>
      <protection locked="0"/>
    </xf>
    <xf numFmtId="38" fontId="0" fillId="0" borderId="18" xfId="2" applyFont="1" applyFill="1" applyBorder="1" applyAlignment="1" applyProtection="1">
      <alignment vertical="center"/>
      <protection locked="0"/>
    </xf>
    <xf numFmtId="38" fontId="2" fillId="0" borderId="0" xfId="2" applyFont="1" applyFill="1" applyBorder="1" applyAlignment="1" applyProtection="1">
      <alignment vertical="center"/>
      <protection locked="0"/>
    </xf>
    <xf numFmtId="0" fontId="0" fillId="3" borderId="10" xfId="0" applyFill="1" applyBorder="1" applyAlignment="1" applyProtection="1">
      <alignment vertical="center"/>
      <protection locked="0"/>
    </xf>
    <xf numFmtId="0" fontId="23" fillId="4" borderId="0" xfId="0" applyFont="1" applyFill="1" applyAlignment="1" applyProtection="1">
      <alignment vertical="center"/>
      <protection locked="0"/>
    </xf>
    <xf numFmtId="38" fontId="9" fillId="2" borderId="11" xfId="2" applyFont="1" applyFill="1" applyBorder="1" applyAlignment="1">
      <alignment vertical="center"/>
    </xf>
    <xf numFmtId="38" fontId="0" fillId="2" borderId="0" xfId="2" applyFont="1" applyFill="1" applyBorder="1" applyAlignment="1">
      <alignment vertical="center"/>
    </xf>
    <xf numFmtId="38" fontId="0" fillId="2" borderId="6" xfId="2" applyFont="1" applyFill="1" applyBorder="1" applyAlignment="1">
      <alignment vertical="center"/>
    </xf>
    <xf numFmtId="38" fontId="0" fillId="2" borderId="14" xfId="2" applyFont="1" applyFill="1" applyBorder="1" applyAlignment="1">
      <alignment vertical="center"/>
    </xf>
    <xf numFmtId="38" fontId="23" fillId="2" borderId="14" xfId="2" applyFont="1" applyFill="1" applyBorder="1" applyAlignment="1">
      <alignment vertical="center"/>
    </xf>
    <xf numFmtId="38" fontId="12" fillId="0" borderId="11" xfId="2" applyFont="1" applyFill="1" applyBorder="1" applyAlignment="1">
      <alignment horizontal="left" vertical="center"/>
    </xf>
    <xf numFmtId="38" fontId="0" fillId="2" borderId="5" xfId="2" applyFont="1" applyFill="1" applyBorder="1" applyAlignment="1">
      <alignment vertical="center"/>
    </xf>
    <xf numFmtId="38" fontId="0" fillId="0" borderId="0" xfId="0" applyNumberFormat="1" applyAlignment="1" applyProtection="1">
      <alignment vertical="center"/>
      <protection locked="0"/>
    </xf>
    <xf numFmtId="182" fontId="0" fillId="0" borderId="0" xfId="0" applyNumberFormat="1" applyAlignment="1">
      <alignment vertical="center"/>
    </xf>
    <xf numFmtId="0" fontId="0" fillId="0" borderId="51" xfId="0" applyBorder="1" applyAlignment="1" applyProtection="1">
      <alignment vertical="center"/>
      <protection locked="0"/>
    </xf>
    <xf numFmtId="0" fontId="0" fillId="0" borderId="13" xfId="0" applyBorder="1" applyAlignment="1" applyProtection="1">
      <alignment vertical="center"/>
      <protection locked="0"/>
    </xf>
    <xf numFmtId="0" fontId="0" fillId="0" borderId="13" xfId="0" applyBorder="1" applyAlignment="1" applyProtection="1">
      <alignment horizontal="center" vertical="center"/>
      <protection locked="0"/>
    </xf>
    <xf numFmtId="177" fontId="0" fillId="0" borderId="13" xfId="0" applyNumberFormat="1" applyBorder="1" applyAlignment="1" applyProtection="1">
      <alignment horizontal="center" vertical="center"/>
      <protection locked="0"/>
    </xf>
    <xf numFmtId="0" fontId="0" fillId="0" borderId="52" xfId="0" applyBorder="1" applyAlignment="1" applyProtection="1">
      <alignment vertical="center" textRotation="255"/>
      <protection locked="0"/>
    </xf>
    <xf numFmtId="38" fontId="0" fillId="0" borderId="19" xfId="2" applyFont="1" applyFill="1" applyBorder="1" applyAlignment="1" applyProtection="1">
      <alignment horizontal="right" vertical="center"/>
      <protection locked="0"/>
    </xf>
    <xf numFmtId="38" fontId="0" fillId="0" borderId="19" xfId="2" applyFont="1" applyFill="1" applyBorder="1" applyAlignment="1" applyProtection="1">
      <alignment vertical="center"/>
      <protection locked="0"/>
    </xf>
    <xf numFmtId="177" fontId="0" fillId="0" borderId="53" xfId="0" applyNumberFormat="1" applyBorder="1" applyAlignment="1" applyProtection="1">
      <alignment vertical="center" textRotation="255"/>
      <protection locked="0"/>
    </xf>
    <xf numFmtId="38" fontId="0" fillId="0" borderId="11" xfId="2" applyFont="1" applyFill="1" applyBorder="1" applyAlignment="1">
      <alignment vertical="center"/>
    </xf>
    <xf numFmtId="38" fontId="0" fillId="2" borderId="12" xfId="2" applyFont="1" applyFill="1" applyBorder="1" applyAlignment="1">
      <alignment vertical="center"/>
    </xf>
    <xf numFmtId="38" fontId="17" fillId="0" borderId="11" xfId="2" applyFont="1" applyFill="1" applyBorder="1" applyAlignment="1" applyProtection="1">
      <alignment horizontal="left" vertical="center"/>
      <protection locked="0"/>
    </xf>
    <xf numFmtId="38" fontId="2" fillId="0" borderId="18" xfId="2" applyFill="1" applyBorder="1" applyAlignment="1">
      <alignment vertical="center"/>
    </xf>
    <xf numFmtId="38" fontId="2" fillId="0" borderId="16" xfId="2" applyFill="1" applyBorder="1" applyAlignment="1">
      <alignment vertical="center"/>
    </xf>
    <xf numFmtId="38" fontId="2" fillId="0" borderId="28" xfId="2" applyFont="1" applyFill="1" applyBorder="1" applyAlignment="1" applyProtection="1">
      <alignment horizontal="right" vertical="center"/>
    </xf>
    <xf numFmtId="0" fontId="0" fillId="0" borderId="10" xfId="0" applyBorder="1" applyAlignment="1">
      <alignment vertical="center"/>
    </xf>
    <xf numFmtId="38" fontId="55" fillId="0" borderId="11" xfId="2" applyFont="1" applyFill="1" applyBorder="1" applyAlignment="1" applyProtection="1">
      <alignment vertical="center"/>
    </xf>
    <xf numFmtId="38" fontId="56" fillId="0" borderId="11" xfId="2" applyFont="1" applyFill="1" applyBorder="1" applyAlignment="1" applyProtection="1">
      <alignment vertical="center"/>
      <protection locked="0"/>
    </xf>
    <xf numFmtId="38" fontId="55" fillId="0" borderId="11" xfId="2" applyFont="1" applyFill="1" applyBorder="1" applyAlignment="1" applyProtection="1">
      <alignment horizontal="right" vertical="center"/>
      <protection locked="0"/>
    </xf>
    <xf numFmtId="38" fontId="55" fillId="0" borderId="11" xfId="2" applyFont="1" applyFill="1" applyBorder="1" applyAlignment="1" applyProtection="1">
      <alignment vertical="center"/>
      <protection locked="0"/>
    </xf>
    <xf numFmtId="38" fontId="57" fillId="0" borderId="11" xfId="2" applyFont="1" applyFill="1" applyBorder="1" applyAlignment="1" applyProtection="1">
      <alignment vertical="center"/>
      <protection locked="0"/>
    </xf>
    <xf numFmtId="38" fontId="2" fillId="0" borderId="48" xfId="2" applyFont="1" applyFill="1" applyBorder="1" applyAlignment="1" applyProtection="1">
      <alignment horizontal="right" vertical="center"/>
      <protection locked="0"/>
    </xf>
    <xf numFmtId="38" fontId="2" fillId="0" borderId="12" xfId="2" applyFont="1" applyFill="1" applyBorder="1" applyAlignment="1" applyProtection="1">
      <alignment horizontal="right" vertical="center"/>
    </xf>
    <xf numFmtId="38" fontId="2" fillId="0" borderId="11" xfId="2" applyFont="1" applyFill="1" applyBorder="1" applyAlignment="1" applyProtection="1">
      <alignment horizontal="left" vertical="center"/>
      <protection locked="0"/>
    </xf>
    <xf numFmtId="38" fontId="2" fillId="0" borderId="48" xfId="2" applyFont="1" applyFill="1" applyBorder="1" applyAlignment="1" applyProtection="1">
      <alignment vertical="center"/>
      <protection locked="0"/>
    </xf>
    <xf numFmtId="38" fontId="2" fillId="0" borderId="28" xfId="2" applyFont="1" applyFill="1" applyBorder="1" applyAlignment="1" applyProtection="1">
      <alignment vertical="center"/>
      <protection locked="0"/>
    </xf>
    <xf numFmtId="38" fontId="2" fillId="0" borderId="28" xfId="2" applyFont="1" applyFill="1" applyBorder="1" applyAlignment="1" applyProtection="1">
      <alignment vertical="center"/>
    </xf>
    <xf numFmtId="38" fontId="55" fillId="0" borderId="11" xfId="2" applyFont="1" applyFill="1" applyBorder="1" applyAlignment="1">
      <alignment vertical="center"/>
    </xf>
    <xf numFmtId="38" fontId="16" fillId="0" borderId="28" xfId="2" applyFont="1" applyFill="1" applyBorder="1" applyAlignment="1">
      <alignment horizontal="center" vertical="center"/>
    </xf>
    <xf numFmtId="38" fontId="25" fillId="0" borderId="11" xfId="2" applyFont="1" applyFill="1" applyBorder="1" applyAlignment="1">
      <alignment vertical="center"/>
    </xf>
    <xf numFmtId="38" fontId="2" fillId="0" borderId="11" xfId="2" applyFont="1" applyFill="1" applyBorder="1" applyAlignment="1">
      <alignment horizontal="left" vertical="center"/>
    </xf>
    <xf numFmtId="38" fontId="2" fillId="0" borderId="48" xfId="2" applyFont="1" applyFill="1" applyBorder="1" applyAlignment="1">
      <alignment vertical="center"/>
    </xf>
    <xf numFmtId="38" fontId="2" fillId="0" borderId="12" xfId="2" applyFont="1" applyFill="1" applyBorder="1" applyAlignment="1">
      <alignment horizontal="right" vertical="center"/>
    </xf>
    <xf numFmtId="38" fontId="2" fillId="0" borderId="28" xfId="2" applyFont="1" applyFill="1" applyBorder="1" applyAlignment="1">
      <alignment vertical="center"/>
    </xf>
    <xf numFmtId="38" fontId="2" fillId="0" borderId="43" xfId="2" applyFont="1" applyFill="1" applyBorder="1" applyAlignment="1" applyProtection="1">
      <alignment vertical="center"/>
      <protection locked="0"/>
    </xf>
    <xf numFmtId="38" fontId="2" fillId="0" borderId="12" xfId="2" applyFont="1" applyFill="1" applyBorder="1" applyAlignment="1" applyProtection="1">
      <alignment horizontal="right" vertical="center"/>
      <protection locked="0"/>
    </xf>
    <xf numFmtId="38" fontId="2" fillId="0" borderId="28" xfId="2" applyFont="1" applyFill="1" applyBorder="1" applyAlignment="1" applyProtection="1">
      <alignment horizontal="right" vertical="center"/>
      <protection locked="0"/>
    </xf>
    <xf numFmtId="38" fontId="2" fillId="0" borderId="48" xfId="2" applyFont="1" applyFill="1" applyBorder="1" applyAlignment="1" applyProtection="1">
      <alignment horizontal="center" vertical="center"/>
      <protection locked="0"/>
    </xf>
    <xf numFmtId="38" fontId="41" fillId="0" borderId="11" xfId="2" applyFont="1" applyFill="1" applyBorder="1" applyAlignment="1">
      <alignment vertical="center"/>
    </xf>
    <xf numFmtId="38" fontId="2" fillId="0" borderId="19" xfId="2" applyFont="1" applyFill="1" applyBorder="1" applyAlignment="1">
      <alignment vertical="center"/>
    </xf>
    <xf numFmtId="38" fontId="2" fillId="0" borderId="18" xfId="2" applyFont="1" applyFill="1" applyBorder="1" applyAlignment="1" applyProtection="1">
      <alignment vertical="center"/>
      <protection locked="0"/>
    </xf>
    <xf numFmtId="0" fontId="2" fillId="0" borderId="11" xfId="0" applyFont="1" applyBorder="1" applyAlignment="1" applyProtection="1">
      <alignment vertical="center"/>
      <protection locked="0"/>
    </xf>
    <xf numFmtId="0" fontId="2" fillId="0" borderId="5" xfId="0" applyFont="1" applyBorder="1" applyAlignment="1" applyProtection="1">
      <alignment vertical="center"/>
      <protection locked="0"/>
    </xf>
    <xf numFmtId="38" fontId="55" fillId="0" borderId="48" xfId="2" applyFont="1" applyFill="1" applyBorder="1" applyAlignment="1" applyProtection="1">
      <alignment horizontal="right" vertical="center"/>
      <protection locked="0"/>
    </xf>
    <xf numFmtId="38" fontId="55" fillId="0" borderId="48" xfId="2" applyFont="1" applyFill="1" applyBorder="1" applyAlignment="1" applyProtection="1">
      <alignment vertical="center"/>
      <protection locked="0"/>
    </xf>
    <xf numFmtId="38" fontId="55" fillId="0" borderId="11" xfId="2" applyFont="1" applyFill="1" applyBorder="1" applyAlignment="1" applyProtection="1">
      <alignment horizontal="right" vertical="center"/>
    </xf>
    <xf numFmtId="38" fontId="55" fillId="0" borderId="12" xfId="2" applyFont="1" applyFill="1" applyBorder="1" applyAlignment="1" applyProtection="1">
      <alignment horizontal="right" vertical="center"/>
    </xf>
    <xf numFmtId="38" fontId="2" fillId="0" borderId="19" xfId="2" applyFont="1" applyFill="1" applyBorder="1" applyAlignment="1" applyProtection="1">
      <alignment horizontal="right" vertical="center"/>
      <protection locked="0"/>
    </xf>
    <xf numFmtId="38" fontId="55" fillId="0" borderId="28" xfId="2" applyFont="1" applyFill="1" applyBorder="1" applyAlignment="1" applyProtection="1">
      <alignment vertical="center"/>
      <protection locked="0"/>
    </xf>
    <xf numFmtId="38" fontId="58" fillId="0" borderId="11" xfId="2" applyFont="1" applyFill="1" applyBorder="1" applyAlignment="1" applyProtection="1">
      <alignment vertical="center"/>
      <protection locked="0"/>
    </xf>
    <xf numFmtId="38" fontId="59" fillId="0" borderId="11" xfId="2" applyFont="1" applyFill="1" applyBorder="1" applyAlignment="1" applyProtection="1">
      <alignment vertical="center"/>
      <protection locked="0"/>
    </xf>
    <xf numFmtId="38" fontId="55" fillId="0" borderId="47" xfId="2" applyFont="1" applyFill="1" applyBorder="1" applyAlignment="1" applyProtection="1">
      <alignment vertical="center"/>
      <protection locked="0"/>
    </xf>
    <xf numFmtId="38" fontId="60" fillId="0" borderId="11" xfId="2" applyFont="1" applyFill="1" applyBorder="1" applyAlignment="1">
      <alignment horizontal="center" vertical="center"/>
    </xf>
    <xf numFmtId="38" fontId="15" fillId="0" borderId="12" xfId="2" applyFont="1" applyFill="1" applyBorder="1" applyAlignment="1">
      <alignment vertical="center"/>
    </xf>
    <xf numFmtId="38" fontId="15" fillId="0" borderId="28" xfId="2" applyFont="1" applyFill="1" applyBorder="1" applyAlignment="1" applyProtection="1">
      <alignment horizontal="center" vertical="center"/>
      <protection locked="0"/>
    </xf>
    <xf numFmtId="0" fontId="42" fillId="0" borderId="0" xfId="0" applyFont="1" applyAlignment="1" applyProtection="1">
      <alignment vertical="center"/>
      <protection locked="0"/>
    </xf>
    <xf numFmtId="0" fontId="1" fillId="0" borderId="0" xfId="0" applyFont="1" applyAlignment="1" applyProtection="1">
      <alignment vertical="center"/>
      <protection locked="0"/>
    </xf>
    <xf numFmtId="38" fontId="60" fillId="0" borderId="11" xfId="2" applyFont="1" applyFill="1" applyBorder="1" applyAlignment="1" applyProtection="1">
      <alignment horizontal="center" vertical="center"/>
      <protection locked="0"/>
    </xf>
    <xf numFmtId="38" fontId="60" fillId="0" borderId="11" xfId="0" applyNumberFormat="1" applyFont="1" applyBorder="1" applyAlignment="1" applyProtection="1">
      <alignment horizontal="center" vertical="center"/>
      <protection locked="0"/>
    </xf>
    <xf numFmtId="38" fontId="61" fillId="0" borderId="12" xfId="2" applyFont="1" applyFill="1" applyBorder="1" applyAlignment="1" applyProtection="1">
      <alignment horizontal="left" vertical="center"/>
      <protection locked="0"/>
    </xf>
    <xf numFmtId="38" fontId="55" fillId="0" borderId="27" xfId="2" applyFont="1" applyFill="1" applyBorder="1" applyAlignment="1" applyProtection="1">
      <alignment vertical="center"/>
      <protection locked="0"/>
    </xf>
    <xf numFmtId="38" fontId="62" fillId="0" borderId="27" xfId="2" applyFont="1" applyFill="1" applyBorder="1" applyAlignment="1" applyProtection="1">
      <alignment vertical="center"/>
      <protection locked="0"/>
    </xf>
    <xf numFmtId="38" fontId="62" fillId="0" borderId="28" xfId="2" applyFont="1" applyFill="1" applyBorder="1" applyAlignment="1" applyProtection="1">
      <alignment horizontal="right" vertical="center"/>
      <protection locked="0"/>
    </xf>
    <xf numFmtId="38" fontId="63" fillId="0" borderId="11" xfId="2" applyFont="1" applyFill="1" applyBorder="1" applyAlignment="1" applyProtection="1">
      <alignment horizontal="right" vertical="center"/>
    </xf>
    <xf numFmtId="38" fontId="59" fillId="0" borderId="19" xfId="2" applyFont="1" applyFill="1" applyBorder="1" applyAlignment="1" applyProtection="1">
      <alignment vertical="center"/>
      <protection locked="0"/>
    </xf>
    <xf numFmtId="38" fontId="55" fillId="0" borderId="11" xfId="2" applyFont="1" applyFill="1" applyBorder="1" applyAlignment="1" applyProtection="1">
      <alignment horizontal="left" vertical="center"/>
      <protection locked="0"/>
    </xf>
    <xf numFmtId="38" fontId="55" fillId="0" borderId="11" xfId="2" applyFont="1" applyFill="1" applyBorder="1" applyAlignment="1" applyProtection="1">
      <alignment horizontal="center" vertical="center"/>
      <protection locked="0"/>
    </xf>
    <xf numFmtId="38" fontId="58" fillId="0" borderId="11" xfId="2" applyFont="1" applyFill="1" applyBorder="1" applyAlignment="1" applyProtection="1">
      <alignment horizontal="right" vertical="center"/>
      <protection locked="0"/>
    </xf>
    <xf numFmtId="38" fontId="55" fillId="0" borderId="12" xfId="2" applyFont="1" applyFill="1" applyBorder="1" applyAlignment="1" applyProtection="1">
      <alignment vertical="center"/>
      <protection locked="0"/>
    </xf>
    <xf numFmtId="38" fontId="64" fillId="0" borderId="11" xfId="2" applyFont="1" applyFill="1" applyBorder="1" applyAlignment="1" applyProtection="1">
      <alignment horizontal="right" vertical="center"/>
      <protection locked="0"/>
    </xf>
    <xf numFmtId="38" fontId="58" fillId="0" borderId="12" xfId="2" applyFont="1" applyFill="1" applyBorder="1" applyAlignment="1" applyProtection="1">
      <alignment vertical="center"/>
      <protection locked="0"/>
    </xf>
    <xf numFmtId="38" fontId="58" fillId="0" borderId="11" xfId="2" applyFont="1" applyFill="1" applyBorder="1" applyAlignment="1" applyProtection="1">
      <alignment horizontal="right" vertical="center"/>
    </xf>
    <xf numFmtId="38" fontId="65" fillId="0" borderId="11" xfId="2" applyFont="1" applyFill="1" applyBorder="1" applyAlignment="1" applyProtection="1">
      <alignment horizontal="right" vertical="center"/>
      <protection locked="0"/>
    </xf>
    <xf numFmtId="38" fontId="59" fillId="0" borderId="12" xfId="2" applyFont="1" applyFill="1" applyBorder="1" applyAlignment="1" applyProtection="1">
      <alignment vertical="center"/>
      <protection locked="0"/>
    </xf>
    <xf numFmtId="38" fontId="55" fillId="0" borderId="48" xfId="2" applyFont="1" applyFill="1" applyBorder="1" applyAlignment="1" applyProtection="1">
      <alignment horizontal="center" vertical="center"/>
      <protection locked="0"/>
    </xf>
    <xf numFmtId="38" fontId="2" fillId="0" borderId="28" xfId="2" applyFont="1" applyFill="1" applyBorder="1" applyAlignment="1" applyProtection="1">
      <alignment horizontal="center" vertical="center"/>
      <protection locked="0"/>
    </xf>
    <xf numFmtId="38" fontId="2" fillId="0" borderId="12" xfId="2" applyFont="1" applyFill="1" applyBorder="1" applyAlignment="1" applyProtection="1">
      <alignment horizontal="left" vertical="center"/>
      <protection locked="0"/>
    </xf>
    <xf numFmtId="38" fontId="15" fillId="0" borderId="11" xfId="2" applyFont="1" applyFill="1" applyBorder="1" applyAlignment="1" applyProtection="1">
      <alignment horizontal="center" vertical="center"/>
      <protection locked="0"/>
    </xf>
    <xf numFmtId="38" fontId="9" fillId="0" borderId="48" xfId="2" applyFont="1" applyFill="1" applyBorder="1" applyAlignment="1">
      <alignment vertical="center"/>
    </xf>
    <xf numFmtId="38" fontId="2" fillId="0" borderId="27" xfId="2" applyFont="1" applyFill="1" applyBorder="1" applyAlignment="1" applyProtection="1">
      <alignment horizontal="right" vertical="center"/>
      <protection locked="0"/>
    </xf>
    <xf numFmtId="38" fontId="10" fillId="0" borderId="11" xfId="2" applyFont="1" applyFill="1" applyBorder="1" applyAlignment="1" applyProtection="1">
      <alignment horizontal="right" vertical="center"/>
      <protection locked="0"/>
    </xf>
    <xf numFmtId="38" fontId="65" fillId="0" borderId="11" xfId="2" applyFont="1" applyFill="1" applyBorder="1" applyAlignment="1">
      <alignment horizontal="right" vertical="center"/>
    </xf>
    <xf numFmtId="38" fontId="2" fillId="0" borderId="28" xfId="2" applyFont="1" applyFill="1" applyBorder="1" applyAlignment="1">
      <alignment horizontal="center" vertical="center"/>
    </xf>
    <xf numFmtId="38" fontId="15" fillId="0" borderId="48" xfId="2" applyFont="1" applyFill="1" applyBorder="1" applyAlignment="1" applyProtection="1">
      <alignment horizontal="right" vertical="center"/>
      <protection locked="0"/>
    </xf>
    <xf numFmtId="0" fontId="0" fillId="0" borderId="0" xfId="0" applyAlignment="1" applyProtection="1">
      <alignment horizontal="center" vertical="center"/>
      <protection locked="0"/>
    </xf>
    <xf numFmtId="0" fontId="66" fillId="0" borderId="0" xfId="0" applyFont="1" applyAlignment="1" applyProtection="1">
      <alignment vertical="center"/>
      <protection locked="0"/>
    </xf>
    <xf numFmtId="38" fontId="55" fillId="0" borderId="11" xfId="2" applyFont="1" applyFill="1" applyBorder="1" applyAlignment="1">
      <alignment horizontal="right" vertical="center"/>
    </xf>
    <xf numFmtId="38" fontId="55" fillId="0" borderId="0" xfId="2" applyFont="1" applyFill="1" applyBorder="1" applyAlignment="1" applyProtection="1">
      <alignment horizontal="left" vertical="center"/>
    </xf>
    <xf numFmtId="38" fontId="55" fillId="0" borderId="0" xfId="2" applyFont="1" applyFill="1" applyBorder="1" applyAlignment="1" applyProtection="1">
      <alignment vertical="center"/>
    </xf>
    <xf numFmtId="38" fontId="55" fillId="0" borderId="0" xfId="2" applyFont="1" applyFill="1" applyBorder="1" applyAlignment="1" applyProtection="1">
      <alignment horizontal="right" vertical="center" shrinkToFit="1"/>
    </xf>
    <xf numFmtId="38" fontId="55" fillId="0" borderId="0" xfId="2" applyFont="1" applyFill="1" applyBorder="1" applyAlignment="1" applyProtection="1">
      <alignment horizontal="left" vertical="center"/>
      <protection locked="0"/>
    </xf>
    <xf numFmtId="38" fontId="1" fillId="0" borderId="0" xfId="2" applyFont="1" applyFill="1" applyBorder="1" applyAlignment="1" applyProtection="1">
      <alignment horizontal="right" vertical="center" shrinkToFit="1"/>
    </xf>
    <xf numFmtId="38" fontId="60" fillId="0" borderId="0" xfId="2" applyFont="1" applyFill="1" applyBorder="1" applyAlignment="1" applyProtection="1">
      <alignment horizontal="right" vertical="center"/>
      <protection locked="0"/>
    </xf>
    <xf numFmtId="38" fontId="66" fillId="0" borderId="0" xfId="2" applyFont="1" applyFill="1" applyBorder="1" applyAlignment="1" applyProtection="1">
      <alignment horizontal="left" vertical="center" shrinkToFit="1"/>
    </xf>
    <xf numFmtId="38" fontId="2" fillId="0" borderId="0" xfId="2" applyFont="1" applyFill="1" applyBorder="1" applyAlignment="1" applyProtection="1">
      <alignment vertical="center"/>
    </xf>
    <xf numFmtId="38" fontId="15" fillId="0" borderId="0" xfId="2" applyFont="1" applyFill="1" applyBorder="1" applyAlignment="1" applyProtection="1">
      <alignment horizontal="left" vertical="center" shrinkToFit="1"/>
    </xf>
    <xf numFmtId="38" fontId="60" fillId="0" borderId="0" xfId="2" applyFont="1" applyFill="1" applyBorder="1" applyAlignment="1" applyProtection="1">
      <alignment horizontal="right" vertical="center"/>
    </xf>
    <xf numFmtId="178" fontId="64" fillId="0" borderId="0" xfId="2" applyNumberFormat="1" applyFont="1" applyFill="1" applyBorder="1" applyAlignment="1" applyProtection="1">
      <alignment horizontal="right" vertical="center"/>
    </xf>
    <xf numFmtId="38" fontId="58" fillId="0" borderId="0" xfId="2" applyFont="1" applyFill="1" applyBorder="1" applyAlignment="1" applyProtection="1">
      <alignment horizontal="left" vertical="center"/>
    </xf>
    <xf numFmtId="38" fontId="55" fillId="0" borderId="0" xfId="2" applyFont="1" applyFill="1" applyBorder="1" applyAlignment="1" applyProtection="1">
      <alignment horizontal="right" vertical="center"/>
    </xf>
    <xf numFmtId="38" fontId="58" fillId="0" borderId="0" xfId="2" applyFont="1" applyFill="1" applyBorder="1" applyAlignment="1" applyProtection="1">
      <alignment horizontal="left" vertical="center"/>
      <protection locked="0"/>
    </xf>
    <xf numFmtId="38" fontId="67" fillId="0" borderId="0" xfId="2" applyFont="1" applyFill="1" applyBorder="1" applyAlignment="1" applyProtection="1">
      <alignment horizontal="left" vertical="center" shrinkToFit="1"/>
    </xf>
    <xf numFmtId="38" fontId="66" fillId="0" borderId="0" xfId="2" applyFont="1" applyFill="1" applyBorder="1" applyAlignment="1" applyProtection="1">
      <alignment vertical="center"/>
    </xf>
    <xf numFmtId="38" fontId="0" fillId="0" borderId="0" xfId="2" applyFont="1" applyFill="1" applyBorder="1" applyAlignment="1" applyProtection="1">
      <alignment horizontal="left" vertical="center"/>
    </xf>
    <xf numFmtId="178" fontId="10" fillId="0" borderId="0" xfId="2" applyNumberFormat="1" applyFont="1" applyFill="1" applyBorder="1" applyAlignment="1" applyProtection="1">
      <alignment horizontal="right" vertical="center"/>
    </xf>
    <xf numFmtId="38" fontId="66" fillId="0" borderId="0" xfId="2" applyFont="1" applyFill="1" applyBorder="1" applyAlignment="1" applyProtection="1">
      <alignment horizontal="right" vertical="center" shrinkToFit="1"/>
    </xf>
    <xf numFmtId="38" fontId="15" fillId="0" borderId="0" xfId="2" applyFont="1" applyFill="1" applyBorder="1" applyAlignment="1" applyProtection="1">
      <alignment horizontal="left" vertical="center"/>
    </xf>
    <xf numFmtId="38" fontId="10" fillId="0" borderId="0" xfId="2" applyFont="1" applyFill="1" applyBorder="1" applyAlignment="1" applyProtection="1">
      <alignment horizontal="right" vertical="center"/>
    </xf>
    <xf numFmtId="38" fontId="2" fillId="0" borderId="0" xfId="2" applyFont="1" applyFill="1" applyBorder="1" applyAlignment="1" applyProtection="1">
      <alignment horizontal="right" vertical="center"/>
    </xf>
    <xf numFmtId="38" fontId="15" fillId="0" borderId="0" xfId="2" applyFont="1" applyFill="1" applyBorder="1" applyAlignment="1" applyProtection="1">
      <alignment horizontal="right" vertical="center"/>
    </xf>
    <xf numFmtId="38" fontId="5" fillId="0" borderId="12" xfId="2" applyFont="1" applyFill="1" applyBorder="1" applyAlignment="1" applyProtection="1">
      <alignment vertical="center"/>
      <protection locked="0"/>
    </xf>
    <xf numFmtId="178" fontId="10" fillId="0" borderId="28" xfId="2" applyNumberFormat="1" applyFont="1" applyFill="1" applyBorder="1" applyAlignment="1" applyProtection="1">
      <alignment horizontal="right" vertical="center"/>
    </xf>
    <xf numFmtId="0" fontId="7" fillId="0" borderId="0" xfId="0" applyFont="1" applyAlignment="1">
      <alignment vertical="center"/>
    </xf>
    <xf numFmtId="38" fontId="2" fillId="0" borderId="0" xfId="2" applyFont="1" applyFill="1" applyBorder="1" applyAlignment="1" applyProtection="1">
      <alignment horizontal="left" vertical="center"/>
    </xf>
    <xf numFmtId="0" fontId="4" fillId="2" borderId="0" xfId="0" applyFont="1" applyFill="1" applyAlignment="1">
      <alignment vertical="center"/>
    </xf>
    <xf numFmtId="0" fontId="45" fillId="2" borderId="0" xfId="0" applyFont="1" applyFill="1" applyAlignment="1">
      <alignment vertical="center"/>
    </xf>
    <xf numFmtId="0" fontId="66" fillId="2" borderId="0" xfId="0" applyFont="1" applyFill="1" applyAlignment="1">
      <alignment horizontal="right" vertical="center"/>
    </xf>
    <xf numFmtId="0" fontId="46" fillId="2" borderId="0" xfId="0" applyFont="1" applyFill="1" applyAlignment="1">
      <alignment horizontal="right" vertical="center"/>
    </xf>
    <xf numFmtId="0" fontId="10" fillId="2" borderId="0" xfId="0" applyFont="1" applyFill="1" applyAlignment="1">
      <alignment vertical="center"/>
    </xf>
    <xf numFmtId="0" fontId="48" fillId="2" borderId="20" xfId="0" applyFont="1" applyFill="1" applyBorder="1" applyAlignment="1">
      <alignment horizontal="left" vertical="center"/>
    </xf>
    <xf numFmtId="0" fontId="5" fillId="2" borderId="10" xfId="0" applyFont="1" applyFill="1" applyBorder="1" applyAlignment="1">
      <alignment vertical="center"/>
    </xf>
    <xf numFmtId="0" fontId="48" fillId="2" borderId="8" xfId="0" applyFont="1" applyFill="1" applyBorder="1" applyAlignment="1">
      <alignment vertical="center"/>
    </xf>
    <xf numFmtId="0" fontId="48" fillId="2" borderId="20" xfId="0" applyFont="1" applyFill="1" applyBorder="1" applyAlignment="1">
      <alignment vertical="center"/>
    </xf>
    <xf numFmtId="0" fontId="48" fillId="2" borderId="10" xfId="0" applyFont="1" applyFill="1" applyBorder="1" applyAlignment="1">
      <alignment vertical="center"/>
    </xf>
    <xf numFmtId="0" fontId="5" fillId="0" borderId="8" xfId="0" applyFont="1" applyBorder="1" applyAlignment="1">
      <alignment vertical="center"/>
    </xf>
    <xf numFmtId="0" fontId="5" fillId="0" borderId="0" xfId="0" applyFont="1" applyAlignment="1">
      <alignment vertical="center"/>
    </xf>
    <xf numFmtId="0" fontId="10" fillId="2" borderId="13" xfId="0" applyFont="1" applyFill="1" applyBorder="1" applyAlignment="1">
      <alignment vertical="center"/>
    </xf>
    <xf numFmtId="0" fontId="5" fillId="2" borderId="0" xfId="0" applyFont="1" applyFill="1" applyAlignment="1">
      <alignment horizontal="center" vertical="center"/>
    </xf>
    <xf numFmtId="0" fontId="5" fillId="2" borderId="6" xfId="0" applyFont="1" applyFill="1" applyBorder="1" applyAlignment="1">
      <alignment horizontal="center" vertical="center"/>
    </xf>
    <xf numFmtId="0" fontId="10" fillId="2" borderId="6" xfId="0" applyFont="1" applyFill="1" applyBorder="1" applyAlignment="1">
      <alignment vertical="center"/>
    </xf>
    <xf numFmtId="0" fontId="15" fillId="2" borderId="0" xfId="0" applyFont="1" applyFill="1" applyAlignment="1">
      <alignment vertical="center"/>
    </xf>
    <xf numFmtId="0" fontId="15" fillId="2" borderId="6" xfId="0" applyFont="1" applyFill="1" applyBorder="1" applyAlignment="1">
      <alignment vertical="center"/>
    </xf>
    <xf numFmtId="49" fontId="15" fillId="2" borderId="0" xfId="0" applyNumberFormat="1" applyFont="1" applyFill="1" applyAlignment="1">
      <alignment horizontal="right" vertical="center"/>
    </xf>
    <xf numFmtId="0" fontId="15" fillId="2" borderId="0" xfId="0" applyFont="1" applyFill="1" applyAlignment="1">
      <alignment horizontal="distributed" vertical="center"/>
    </xf>
    <xf numFmtId="0" fontId="15" fillId="2" borderId="0" xfId="0" applyFont="1" applyFill="1" applyAlignment="1">
      <alignment horizontal="left" vertical="center"/>
    </xf>
    <xf numFmtId="0" fontId="15" fillId="2" borderId="0" xfId="0" applyFont="1" applyFill="1" applyAlignment="1">
      <alignment horizontal="right" vertical="center"/>
    </xf>
    <xf numFmtId="0" fontId="10" fillId="2" borderId="6" xfId="0" applyFont="1" applyFill="1" applyBorder="1" applyAlignment="1">
      <alignment horizontal="left" vertical="center"/>
    </xf>
    <xf numFmtId="0" fontId="15" fillId="0" borderId="0" xfId="0" applyFont="1" applyAlignment="1">
      <alignment vertical="center"/>
    </xf>
    <xf numFmtId="0" fontId="10" fillId="2" borderId="0" xfId="0" applyFont="1" applyFill="1" applyAlignment="1">
      <alignment horizontal="right" vertical="center"/>
    </xf>
    <xf numFmtId="0" fontId="10" fillId="2" borderId="0" xfId="0" applyFont="1" applyFill="1" applyAlignment="1">
      <alignment horizontal="left" vertical="center"/>
    </xf>
    <xf numFmtId="0" fontId="10" fillId="2" borderId="15" xfId="0" applyFont="1" applyFill="1" applyBorder="1" applyAlignment="1">
      <alignment vertical="center"/>
    </xf>
    <xf numFmtId="0" fontId="10" fillId="2" borderId="14" xfId="0" applyFont="1" applyFill="1" applyBorder="1" applyAlignment="1">
      <alignment vertical="center"/>
    </xf>
    <xf numFmtId="0" fontId="10" fillId="2" borderId="21" xfId="0" applyFont="1" applyFill="1" applyBorder="1" applyAlignment="1">
      <alignment vertical="center"/>
    </xf>
    <xf numFmtId="0" fontId="16" fillId="2" borderId="0" xfId="0" applyFont="1" applyFill="1" applyAlignment="1">
      <alignment vertical="center"/>
    </xf>
    <xf numFmtId="0" fontId="0" fillId="2" borderId="0" xfId="0" applyFill="1" applyAlignment="1">
      <alignment horizontal="distributed" vertical="center"/>
    </xf>
    <xf numFmtId="0" fontId="10" fillId="2" borderId="20" xfId="0" applyFont="1" applyFill="1" applyBorder="1" applyAlignment="1">
      <alignment vertical="center"/>
    </xf>
    <xf numFmtId="0" fontId="10" fillId="2" borderId="10" xfId="0" applyFont="1" applyFill="1" applyBorder="1" applyAlignment="1">
      <alignment vertical="center"/>
    </xf>
    <xf numFmtId="0" fontId="0" fillId="2" borderId="13" xfId="0" applyFill="1" applyBorder="1" applyAlignment="1">
      <alignment vertical="center"/>
    </xf>
    <xf numFmtId="0" fontId="0" fillId="0" borderId="6" xfId="0" applyBorder="1" applyAlignment="1">
      <alignment vertical="center"/>
    </xf>
    <xf numFmtId="0" fontId="0" fillId="2" borderId="14" xfId="0" applyFill="1" applyBorder="1" applyAlignment="1">
      <alignment vertical="center"/>
    </xf>
    <xf numFmtId="0" fontId="11" fillId="2" borderId="0" xfId="0" applyFont="1" applyFill="1" applyAlignment="1">
      <alignment horizontal="center" vertical="center"/>
    </xf>
    <xf numFmtId="0" fontId="49" fillId="2" borderId="0" xfId="0" applyFont="1" applyFill="1" applyAlignment="1">
      <alignment horizontal="center" vertical="center"/>
    </xf>
    <xf numFmtId="0" fontId="7" fillId="2" borderId="0" xfId="0" applyFont="1" applyFill="1" applyAlignment="1">
      <alignment horizontal="center" vertical="center"/>
    </xf>
    <xf numFmtId="0" fontId="0" fillId="2" borderId="54" xfId="0" applyFill="1" applyBorder="1" applyAlignment="1">
      <alignment vertical="center"/>
    </xf>
    <xf numFmtId="0" fontId="0" fillId="2" borderId="55" xfId="0" applyFill="1" applyBorder="1" applyAlignment="1">
      <alignment vertical="center"/>
    </xf>
    <xf numFmtId="0" fontId="0" fillId="2" borderId="56" xfId="0" applyFill="1" applyBorder="1" applyAlignment="1">
      <alignment vertical="center"/>
    </xf>
    <xf numFmtId="0" fontId="0" fillId="2" borderId="57" xfId="0" applyFill="1" applyBorder="1" applyAlignment="1">
      <alignment vertical="center"/>
    </xf>
    <xf numFmtId="0" fontId="0" fillId="2" borderId="58" xfId="0" applyFill="1" applyBorder="1" applyAlignment="1">
      <alignment vertical="center"/>
    </xf>
    <xf numFmtId="0" fontId="12" fillId="2" borderId="0" xfId="0" applyFont="1" applyFill="1" applyAlignment="1">
      <alignment vertical="center"/>
    </xf>
    <xf numFmtId="0" fontId="0" fillId="2" borderId="0" xfId="0" applyFill="1" applyAlignment="1">
      <alignment horizontal="right" vertical="center"/>
    </xf>
    <xf numFmtId="0" fontId="0" fillId="2" borderId="0" xfId="0" applyFill="1" applyAlignment="1">
      <alignment horizontal="left" vertical="center"/>
    </xf>
    <xf numFmtId="0" fontId="0" fillId="2" borderId="59" xfId="0" applyFill="1" applyBorder="1" applyAlignment="1">
      <alignment vertical="center"/>
    </xf>
    <xf numFmtId="0" fontId="0" fillId="2" borderId="60" xfId="0" applyFill="1" applyBorder="1" applyAlignment="1">
      <alignment vertical="center"/>
    </xf>
    <xf numFmtId="0" fontId="0" fillId="2" borderId="61" xfId="0" applyFill="1" applyBorder="1" applyAlignment="1">
      <alignment vertical="center"/>
    </xf>
    <xf numFmtId="0" fontId="12" fillId="2" borderId="58" xfId="0" applyFont="1" applyFill="1" applyBorder="1" applyAlignment="1">
      <alignment horizontal="left" vertical="center"/>
    </xf>
    <xf numFmtId="0" fontId="13" fillId="2" borderId="57" xfId="0" applyFont="1" applyFill="1" applyBorder="1" applyAlignment="1">
      <alignment horizontal="left" vertical="center"/>
    </xf>
    <xf numFmtId="0" fontId="13" fillId="2" borderId="58" xfId="0" applyFont="1" applyFill="1" applyBorder="1" applyAlignment="1">
      <alignment horizontal="left" vertical="center"/>
    </xf>
    <xf numFmtId="0" fontId="14" fillId="2" borderId="0" xfId="0" applyFont="1" applyFill="1" applyAlignment="1">
      <alignment horizontal="distributed" vertical="center"/>
    </xf>
    <xf numFmtId="0" fontId="14" fillId="2" borderId="0" xfId="0" applyFont="1" applyFill="1" applyAlignment="1">
      <alignment vertical="center"/>
    </xf>
    <xf numFmtId="0" fontId="68" fillId="0" borderId="0" xfId="18" applyFont="1">
      <alignment vertical="center"/>
    </xf>
    <xf numFmtId="0" fontId="54" fillId="0" borderId="0" xfId="18">
      <alignment vertical="center"/>
    </xf>
    <xf numFmtId="0" fontId="69" fillId="0" borderId="0" xfId="18" applyFont="1">
      <alignment vertical="center"/>
    </xf>
    <xf numFmtId="0" fontId="70" fillId="0" borderId="0" xfId="18" applyFont="1" applyAlignment="1">
      <alignment horizontal="left" vertical="center"/>
    </xf>
    <xf numFmtId="49" fontId="69" fillId="0" borderId="0" xfId="18" applyNumberFormat="1" applyFont="1">
      <alignment vertical="center"/>
    </xf>
    <xf numFmtId="184" fontId="69" fillId="0" borderId="0" xfId="18" applyNumberFormat="1" applyFont="1">
      <alignment vertical="center"/>
    </xf>
    <xf numFmtId="0" fontId="69" fillId="0" borderId="62" xfId="18" applyFont="1" applyBorder="1" applyAlignment="1">
      <alignment horizontal="center" vertical="center"/>
    </xf>
    <xf numFmtId="0" fontId="69" fillId="0" borderId="63" xfId="18" applyFont="1" applyBorder="1" applyAlignment="1">
      <alignment horizontal="center" vertical="center"/>
    </xf>
    <xf numFmtId="0" fontId="69" fillId="0" borderId="64" xfId="18" applyFont="1" applyBorder="1" applyAlignment="1">
      <alignment horizontal="center" vertical="center"/>
    </xf>
    <xf numFmtId="0" fontId="69" fillId="0" borderId="65" xfId="18" applyFont="1" applyBorder="1" applyAlignment="1">
      <alignment horizontal="center" vertical="center"/>
    </xf>
    <xf numFmtId="0" fontId="69" fillId="0" borderId="66" xfId="18" applyFont="1" applyBorder="1" applyAlignment="1">
      <alignment horizontal="center" vertical="center"/>
    </xf>
    <xf numFmtId="0" fontId="69" fillId="0" borderId="67" xfId="18" applyFont="1" applyBorder="1" applyAlignment="1">
      <alignment horizontal="center" vertical="center"/>
    </xf>
    <xf numFmtId="185" fontId="69" fillId="0" borderId="7" xfId="18" applyNumberFormat="1" applyFont="1" applyBorder="1" applyAlignment="1">
      <alignment horizontal="left" vertical="center"/>
    </xf>
    <xf numFmtId="0" fontId="69" fillId="0" borderId="7" xfId="18" applyFont="1" applyBorder="1" applyAlignment="1">
      <alignment horizontal="center" vertical="center"/>
    </xf>
    <xf numFmtId="0" fontId="69" fillId="0" borderId="68" xfId="18" applyFont="1" applyBorder="1">
      <alignment vertical="center"/>
    </xf>
    <xf numFmtId="0" fontId="69" fillId="0" borderId="4" xfId="18" applyFont="1" applyBorder="1" applyAlignment="1">
      <alignment horizontal="center" vertical="center"/>
    </xf>
    <xf numFmtId="0" fontId="69" fillId="0" borderId="7" xfId="18" applyFont="1" applyBorder="1">
      <alignment vertical="center"/>
    </xf>
    <xf numFmtId="185" fontId="69" fillId="0" borderId="7" xfId="18" applyNumberFormat="1" applyFont="1" applyBorder="1" applyAlignment="1">
      <alignment horizontal="center" vertical="center"/>
    </xf>
    <xf numFmtId="185" fontId="69" fillId="0" borderId="7" xfId="18" applyNumberFormat="1" applyFont="1" applyBorder="1">
      <alignment vertical="center"/>
    </xf>
    <xf numFmtId="0" fontId="69" fillId="0" borderId="4" xfId="18" applyFont="1" applyBorder="1">
      <alignment vertical="center"/>
    </xf>
    <xf numFmtId="0" fontId="69" fillId="0" borderId="67" xfId="18" applyFont="1" applyBorder="1">
      <alignment vertical="center"/>
    </xf>
    <xf numFmtId="0" fontId="69" fillId="0" borderId="69" xfId="18" applyFont="1" applyBorder="1">
      <alignment vertical="center"/>
    </xf>
    <xf numFmtId="185" fontId="69" fillId="0" borderId="17" xfId="18" applyNumberFormat="1" applyFont="1" applyBorder="1">
      <alignment vertical="center"/>
    </xf>
    <xf numFmtId="0" fontId="69" fillId="0" borderId="17" xfId="18" applyFont="1" applyBorder="1" applyAlignment="1">
      <alignment horizontal="center" vertical="center"/>
    </xf>
    <xf numFmtId="0" fontId="69" fillId="0" borderId="70" xfId="18" applyFont="1" applyBorder="1">
      <alignment vertical="center"/>
    </xf>
    <xf numFmtId="0" fontId="69" fillId="0" borderId="8" xfId="18" applyFont="1" applyBorder="1">
      <alignment vertical="center"/>
    </xf>
    <xf numFmtId="0" fontId="69" fillId="0" borderId="17" xfId="18" applyFont="1" applyBorder="1">
      <alignment vertical="center"/>
    </xf>
    <xf numFmtId="0" fontId="69" fillId="0" borderId="71" xfId="18" applyFont="1" applyBorder="1">
      <alignment vertical="center"/>
    </xf>
    <xf numFmtId="185" fontId="69" fillId="0" borderId="72" xfId="18" applyNumberFormat="1" applyFont="1" applyBorder="1" applyAlignment="1">
      <alignment horizontal="center" vertical="center"/>
    </xf>
    <xf numFmtId="0" fontId="69" fillId="0" borderId="72" xfId="18" applyFont="1" applyBorder="1" applyAlignment="1">
      <alignment horizontal="center" vertical="center"/>
    </xf>
    <xf numFmtId="0" fontId="69" fillId="0" borderId="73" xfId="18" applyFont="1" applyBorder="1">
      <alignment vertical="center"/>
    </xf>
    <xf numFmtId="0" fontId="69" fillId="0" borderId="74" xfId="18" applyFont="1" applyBorder="1">
      <alignment vertical="center"/>
    </xf>
    <xf numFmtId="0" fontId="69" fillId="0" borderId="72" xfId="18" applyFont="1" applyBorder="1">
      <alignment vertical="center"/>
    </xf>
    <xf numFmtId="0" fontId="69" fillId="0" borderId="0" xfId="18" applyFont="1" applyAlignment="1">
      <alignment horizontal="center" vertical="center"/>
    </xf>
    <xf numFmtId="0" fontId="54" fillId="0" borderId="0" xfId="18" applyAlignment="1">
      <alignment horizontal="center" vertical="center"/>
    </xf>
    <xf numFmtId="49" fontId="54" fillId="0" borderId="0" xfId="18" applyNumberFormat="1">
      <alignment vertical="center"/>
    </xf>
    <xf numFmtId="0" fontId="0" fillId="2" borderId="75" xfId="0" applyFill="1" applyBorder="1" applyAlignment="1">
      <alignment horizontal="center" vertical="center"/>
    </xf>
    <xf numFmtId="0" fontId="15" fillId="2" borderId="75" xfId="0" applyFont="1" applyFill="1" applyBorder="1" applyAlignment="1">
      <alignment horizontal="center" vertical="center"/>
    </xf>
    <xf numFmtId="0" fontId="0" fillId="0" borderId="75" xfId="0" applyBorder="1" applyAlignment="1">
      <alignment horizontal="center" vertical="center"/>
    </xf>
    <xf numFmtId="0" fontId="0" fillId="2" borderId="76" xfId="0" applyFill="1" applyBorder="1" applyAlignment="1">
      <alignment horizontal="center" vertical="center"/>
    </xf>
    <xf numFmtId="0" fontId="0" fillId="2" borderId="28" xfId="0" applyFill="1" applyBorder="1" applyAlignment="1">
      <alignment horizontal="distributed" vertical="center"/>
    </xf>
    <xf numFmtId="38" fontId="0" fillId="0" borderId="11" xfId="2" applyFont="1" applyFill="1" applyBorder="1" applyAlignment="1" applyProtection="1">
      <alignment vertical="center"/>
    </xf>
    <xf numFmtId="38" fontId="66" fillId="0" borderId="11" xfId="2" applyFont="1" applyFill="1" applyBorder="1" applyAlignment="1" applyProtection="1">
      <alignment vertical="center"/>
    </xf>
    <xf numFmtId="38" fontId="0" fillId="0" borderId="77" xfId="2" applyFont="1" applyFill="1" applyBorder="1" applyAlignment="1" applyProtection="1">
      <alignment vertical="center"/>
    </xf>
    <xf numFmtId="9" fontId="0" fillId="0" borderId="0" xfId="1" applyFont="1" applyFill="1" applyAlignment="1" applyProtection="1">
      <alignment vertical="center"/>
      <protection locked="0"/>
    </xf>
    <xf numFmtId="0" fontId="0" fillId="2" borderId="11" xfId="0" applyFill="1" applyBorder="1" applyAlignment="1">
      <alignment horizontal="distributed" vertical="center"/>
    </xf>
    <xf numFmtId="38" fontId="0" fillId="0" borderId="77" xfId="2" applyFont="1" applyFill="1" applyBorder="1" applyAlignment="1">
      <alignment vertical="center"/>
    </xf>
    <xf numFmtId="0" fontId="0" fillId="2" borderId="11" xfId="0" applyFill="1" applyBorder="1" applyAlignment="1">
      <alignment vertical="center"/>
    </xf>
    <xf numFmtId="0" fontId="0" fillId="0" borderId="11" xfId="0" applyBorder="1" applyAlignment="1">
      <alignment vertical="center"/>
    </xf>
    <xf numFmtId="0" fontId="0" fillId="0" borderId="77" xfId="0" applyBorder="1" applyAlignment="1">
      <alignment vertical="center"/>
    </xf>
    <xf numFmtId="38" fontId="0" fillId="2" borderId="78" xfId="0" applyNumberFormat="1" applyFill="1" applyBorder="1" applyAlignment="1">
      <alignment vertical="center"/>
    </xf>
    <xf numFmtId="38" fontId="0" fillId="2" borderId="78" xfId="2" applyFont="1" applyFill="1" applyBorder="1" applyAlignment="1">
      <alignment vertical="center"/>
    </xf>
    <xf numFmtId="38" fontId="0" fillId="2" borderId="79" xfId="2" applyFont="1" applyFill="1" applyBorder="1" applyAlignment="1">
      <alignment vertical="center"/>
    </xf>
    <xf numFmtId="38" fontId="0" fillId="2" borderId="0" xfId="0" applyNumberFormat="1" applyFill="1" applyAlignment="1">
      <alignment vertical="center"/>
    </xf>
    <xf numFmtId="38" fontId="0" fillId="2" borderId="77" xfId="2" applyFont="1" applyFill="1" applyBorder="1" applyAlignment="1">
      <alignment vertical="center"/>
    </xf>
    <xf numFmtId="38" fontId="0" fillId="2" borderId="79" xfId="0" applyNumberFormat="1" applyFill="1" applyBorder="1" applyAlignment="1">
      <alignment vertical="center"/>
    </xf>
    <xf numFmtId="0" fontId="0" fillId="6" borderId="0" xfId="0" applyFill="1" applyAlignment="1">
      <alignment vertical="center"/>
    </xf>
    <xf numFmtId="0" fontId="23" fillId="6" borderId="0" xfId="0" applyFont="1" applyFill="1" applyAlignment="1">
      <alignment vertical="center"/>
    </xf>
    <xf numFmtId="38" fontId="17" fillId="0" borderId="19" xfId="2" applyFont="1" applyFill="1" applyBorder="1" applyAlignment="1" applyProtection="1">
      <alignment horizontal="right" vertical="center"/>
      <protection locked="0"/>
    </xf>
    <xf numFmtId="0" fontId="19" fillId="7" borderId="34" xfId="0" applyFont="1" applyFill="1" applyBorder="1" applyAlignment="1" applyProtection="1">
      <alignment vertical="center"/>
      <protection locked="0"/>
    </xf>
    <xf numFmtId="38" fontId="19" fillId="7" borderId="35" xfId="2" applyFont="1" applyFill="1" applyBorder="1" applyAlignment="1" applyProtection="1">
      <alignment vertical="center"/>
      <protection locked="0"/>
    </xf>
    <xf numFmtId="38" fontId="2" fillId="7" borderId="35" xfId="2" applyFont="1" applyFill="1" applyBorder="1" applyAlignment="1" applyProtection="1">
      <alignment vertical="center"/>
      <protection locked="0"/>
    </xf>
    <xf numFmtId="38" fontId="7" fillId="7" borderId="0" xfId="2" applyFont="1" applyFill="1" applyBorder="1" applyAlignment="1" applyProtection="1">
      <alignment vertical="center"/>
      <protection locked="0"/>
    </xf>
    <xf numFmtId="38" fontId="2" fillId="7" borderId="36" xfId="2" applyFont="1" applyFill="1" applyBorder="1" applyAlignment="1" applyProtection="1">
      <alignment vertical="center"/>
      <protection locked="0"/>
    </xf>
    <xf numFmtId="0" fontId="19" fillId="7" borderId="13" xfId="0" applyFont="1" applyFill="1" applyBorder="1" applyAlignment="1" applyProtection="1">
      <alignment vertical="center"/>
      <protection locked="0"/>
    </xf>
    <xf numFmtId="38" fontId="19" fillId="7" borderId="0" xfId="2" applyFont="1" applyFill="1" applyBorder="1" applyAlignment="1" applyProtection="1">
      <alignment vertical="center"/>
      <protection locked="0"/>
    </xf>
    <xf numFmtId="38" fontId="2" fillId="7" borderId="0" xfId="2" applyFont="1" applyFill="1" applyBorder="1" applyAlignment="1" applyProtection="1">
      <alignment vertical="center"/>
      <protection locked="0"/>
    </xf>
    <xf numFmtId="38" fontId="2" fillId="7" borderId="6" xfId="2" applyFont="1" applyFill="1" applyBorder="1" applyAlignment="1" applyProtection="1">
      <alignment vertical="center"/>
      <protection locked="0"/>
    </xf>
    <xf numFmtId="0" fontId="71" fillId="7" borderId="15" xfId="0" applyFont="1" applyFill="1" applyBorder="1" applyAlignment="1" applyProtection="1">
      <alignment vertical="center"/>
      <protection locked="0"/>
    </xf>
    <xf numFmtId="38" fontId="71" fillId="7" borderId="14" xfId="2" applyFont="1" applyFill="1" applyBorder="1" applyAlignment="1" applyProtection="1">
      <alignment vertical="center"/>
      <protection locked="0"/>
    </xf>
    <xf numFmtId="38" fontId="2" fillId="7" borderId="14" xfId="2" applyFont="1" applyFill="1" applyBorder="1" applyAlignment="1" applyProtection="1">
      <alignment vertical="center"/>
      <protection locked="0"/>
    </xf>
    <xf numFmtId="38" fontId="4" fillId="7" borderId="14" xfId="2" applyFont="1" applyFill="1" applyBorder="1" applyAlignment="1" applyProtection="1">
      <alignment horizontal="right" vertical="center"/>
      <protection locked="0"/>
    </xf>
    <xf numFmtId="38" fontId="4" fillId="7" borderId="14" xfId="2" applyFont="1" applyFill="1" applyBorder="1" applyAlignment="1" applyProtection="1">
      <alignment horizontal="left" vertical="center"/>
      <protection locked="0"/>
    </xf>
    <xf numFmtId="0" fontId="19" fillId="7" borderId="34" xfId="0" applyFont="1" applyFill="1" applyBorder="1" applyAlignment="1" applyProtection="1">
      <alignment horizontal="left" vertical="center"/>
      <protection locked="0"/>
    </xf>
    <xf numFmtId="38" fontId="19" fillId="7" borderId="35" xfId="2" applyFont="1" applyFill="1" applyBorder="1" applyAlignment="1" applyProtection="1">
      <alignment horizontal="left" vertical="center"/>
      <protection locked="0"/>
    </xf>
    <xf numFmtId="38" fontId="2" fillId="7" borderId="35" xfId="2" applyFont="1" applyFill="1" applyBorder="1" applyAlignment="1" applyProtection="1">
      <alignment horizontal="left" vertical="center"/>
      <protection locked="0"/>
    </xf>
    <xf numFmtId="38" fontId="19" fillId="7" borderId="44" xfId="2" applyFont="1" applyFill="1" applyBorder="1" applyAlignment="1" applyProtection="1">
      <alignment vertical="center"/>
      <protection locked="0"/>
    </xf>
    <xf numFmtId="38" fontId="2" fillId="7" borderId="44" xfId="2" applyFont="1" applyFill="1" applyBorder="1" applyAlignment="1" applyProtection="1">
      <alignment vertical="center"/>
      <protection locked="0"/>
    </xf>
    <xf numFmtId="38" fontId="4" fillId="7" borderId="44" xfId="2" applyFont="1" applyFill="1" applyBorder="1" applyAlignment="1" applyProtection="1">
      <alignment horizontal="right" vertical="center"/>
      <protection locked="0"/>
    </xf>
    <xf numFmtId="38" fontId="4" fillId="7" borderId="44" xfId="2" applyFont="1" applyFill="1" applyBorder="1" applyAlignment="1" applyProtection="1">
      <alignment horizontal="left" vertical="center"/>
      <protection locked="0"/>
    </xf>
    <xf numFmtId="0" fontId="19" fillId="7" borderId="15" xfId="0" applyFont="1" applyFill="1" applyBorder="1" applyAlignment="1" applyProtection="1">
      <alignment vertical="center"/>
      <protection locked="0"/>
    </xf>
    <xf numFmtId="38" fontId="19" fillId="7" borderId="14" xfId="2" applyFont="1" applyFill="1" applyBorder="1" applyAlignment="1" applyProtection="1">
      <alignment vertical="center"/>
      <protection locked="0"/>
    </xf>
    <xf numFmtId="0" fontId="19" fillId="7" borderId="32" xfId="0" applyFont="1" applyFill="1" applyBorder="1" applyAlignment="1" applyProtection="1">
      <alignment vertical="center"/>
      <protection locked="0"/>
    </xf>
    <xf numFmtId="38" fontId="66" fillId="7" borderId="44" xfId="2" applyFont="1" applyFill="1" applyBorder="1" applyAlignment="1" applyProtection="1">
      <alignment vertical="center"/>
      <protection locked="0"/>
    </xf>
    <xf numFmtId="38" fontId="66" fillId="7" borderId="0" xfId="2" applyFont="1" applyFill="1" applyBorder="1" applyAlignment="1" applyProtection="1">
      <alignment vertical="center"/>
      <protection locked="0"/>
    </xf>
    <xf numFmtId="0" fontId="66" fillId="7" borderId="44" xfId="0" applyFont="1" applyFill="1" applyBorder="1" applyAlignment="1" applyProtection="1">
      <alignment vertical="center"/>
      <protection locked="0"/>
    </xf>
    <xf numFmtId="38" fontId="4" fillId="7" borderId="0" xfId="2" applyFont="1" applyFill="1" applyBorder="1" applyAlignment="1" applyProtection="1">
      <alignment horizontal="right" vertical="center"/>
      <protection locked="0"/>
    </xf>
    <xf numFmtId="38" fontId="4" fillId="7" borderId="0" xfId="2" applyFont="1" applyFill="1" applyBorder="1" applyAlignment="1" applyProtection="1">
      <alignment horizontal="left" vertical="center"/>
      <protection locked="0"/>
    </xf>
    <xf numFmtId="38" fontId="4" fillId="7" borderId="44" xfId="2" applyFont="1" applyFill="1" applyBorder="1" applyAlignment="1" applyProtection="1">
      <alignment vertical="center"/>
      <protection locked="0"/>
    </xf>
    <xf numFmtId="38" fontId="4" fillId="7" borderId="33" xfId="2" applyFont="1" applyFill="1" applyBorder="1" applyAlignment="1" applyProtection="1">
      <alignment vertical="center"/>
      <protection locked="0"/>
    </xf>
    <xf numFmtId="0" fontId="19" fillId="7" borderId="80" xfId="0" applyFont="1" applyFill="1" applyBorder="1" applyAlignment="1" applyProtection="1">
      <alignment vertical="center"/>
      <protection locked="0"/>
    </xf>
    <xf numFmtId="0" fontId="19" fillId="7" borderId="13" xfId="0" applyFont="1" applyFill="1" applyBorder="1" applyAlignment="1">
      <alignment vertical="center"/>
    </xf>
    <xf numFmtId="38" fontId="2" fillId="7" borderId="0" xfId="2" applyFont="1" applyFill="1" applyBorder="1" applyAlignment="1">
      <alignment vertical="center"/>
    </xf>
    <xf numFmtId="38" fontId="2" fillId="7" borderId="35" xfId="2" applyFont="1" applyFill="1" applyBorder="1" applyAlignment="1">
      <alignment vertical="center"/>
    </xf>
    <xf numFmtId="0" fontId="66" fillId="7" borderId="0" xfId="0" applyFont="1" applyFill="1" applyAlignment="1" applyProtection="1">
      <alignment vertical="center"/>
      <protection locked="0"/>
    </xf>
    <xf numFmtId="38" fontId="4" fillId="7" borderId="0" xfId="2" applyFont="1" applyFill="1" applyBorder="1" applyAlignment="1">
      <alignment horizontal="right" vertical="center"/>
    </xf>
    <xf numFmtId="38" fontId="9" fillId="7" borderId="0" xfId="2" applyFont="1" applyFill="1" applyBorder="1" applyAlignment="1">
      <alignment horizontal="center" vertical="center"/>
    </xf>
    <xf numFmtId="38" fontId="4" fillId="7" borderId="0" xfId="2" applyFont="1" applyFill="1" applyBorder="1" applyAlignment="1">
      <alignment horizontal="left" vertical="center"/>
    </xf>
    <xf numFmtId="38" fontId="4" fillId="7" borderId="0" xfId="2" applyFont="1" applyFill="1" applyBorder="1" applyAlignment="1">
      <alignment horizontal="center" vertical="center"/>
    </xf>
    <xf numFmtId="38" fontId="4" fillId="7" borderId="6" xfId="2" applyFont="1" applyFill="1" applyBorder="1" applyAlignment="1">
      <alignment horizontal="center" vertical="center"/>
    </xf>
    <xf numFmtId="38" fontId="66" fillId="7" borderId="0" xfId="2" applyFont="1" applyFill="1" applyBorder="1" applyAlignment="1">
      <alignment vertical="center"/>
    </xf>
    <xf numFmtId="38" fontId="71" fillId="7" borderId="0" xfId="2" applyFont="1" applyFill="1" applyBorder="1" applyAlignment="1">
      <alignment vertical="center"/>
    </xf>
    <xf numFmtId="38" fontId="2" fillId="7" borderId="6" xfId="2" applyFont="1" applyFill="1" applyBorder="1" applyAlignment="1">
      <alignment vertical="center"/>
    </xf>
    <xf numFmtId="0" fontId="19" fillId="7" borderId="34" xfId="0" applyFont="1" applyFill="1" applyBorder="1" applyAlignment="1">
      <alignment vertical="center"/>
    </xf>
    <xf numFmtId="0" fontId="0" fillId="7" borderId="32" xfId="0" applyFill="1" applyBorder="1" applyAlignment="1">
      <alignment vertical="center"/>
    </xf>
    <xf numFmtId="38" fontId="19" fillId="7" borderId="35" xfId="2" applyFont="1" applyFill="1" applyBorder="1" applyAlignment="1">
      <alignment vertical="center"/>
    </xf>
    <xf numFmtId="38" fontId="19" fillId="7" borderId="0" xfId="2" applyFont="1" applyFill="1" applyBorder="1" applyAlignment="1">
      <alignment vertical="center"/>
    </xf>
    <xf numFmtId="38" fontId="2" fillId="7" borderId="0" xfId="2" applyFill="1" applyBorder="1" applyAlignment="1">
      <alignment vertical="center"/>
    </xf>
    <xf numFmtId="0" fontId="71" fillId="7" borderId="35" xfId="0" applyFont="1" applyFill="1" applyBorder="1" applyAlignment="1">
      <alignment vertical="center"/>
    </xf>
    <xf numFmtId="38" fontId="2" fillId="7" borderId="6" xfId="2" applyFill="1" applyBorder="1" applyAlignment="1">
      <alignment vertical="center"/>
    </xf>
    <xf numFmtId="38" fontId="19" fillId="7" borderId="14" xfId="2" applyFont="1" applyFill="1" applyBorder="1" applyAlignment="1">
      <alignment vertical="center"/>
    </xf>
    <xf numFmtId="38" fontId="2" fillId="7" borderId="14" xfId="2" applyFont="1" applyFill="1" applyBorder="1" applyAlignment="1">
      <alignment vertical="center"/>
    </xf>
    <xf numFmtId="0" fontId="71" fillId="7" borderId="14" xfId="0" applyFont="1" applyFill="1" applyBorder="1" applyAlignment="1">
      <alignment vertical="center"/>
    </xf>
    <xf numFmtId="38" fontId="2" fillId="7" borderId="14" xfId="2" applyFill="1" applyBorder="1" applyAlignment="1">
      <alignment vertical="center"/>
    </xf>
    <xf numFmtId="38" fontId="4" fillId="7" borderId="14" xfId="2" applyFont="1" applyFill="1" applyBorder="1" applyAlignment="1">
      <alignment horizontal="right" vertical="center"/>
    </xf>
    <xf numFmtId="38" fontId="4" fillId="7" borderId="14" xfId="2" applyFont="1" applyFill="1" applyBorder="1" applyAlignment="1">
      <alignment horizontal="left" vertical="center"/>
    </xf>
    <xf numFmtId="0" fontId="0" fillId="7" borderId="15" xfId="0" applyFill="1" applyBorder="1" applyAlignment="1">
      <alignment vertical="center"/>
    </xf>
    <xf numFmtId="0" fontId="0" fillId="7" borderId="0" xfId="0" applyFill="1" applyAlignment="1">
      <alignment vertical="center"/>
    </xf>
    <xf numFmtId="0" fontId="0" fillId="7" borderId="0" xfId="0" applyFill="1" applyAlignment="1">
      <alignment horizontal="center" vertical="center"/>
    </xf>
    <xf numFmtId="0" fontId="0" fillId="7" borderId="10" xfId="0" applyFill="1" applyBorder="1" applyAlignment="1">
      <alignment vertical="center"/>
    </xf>
    <xf numFmtId="0" fontId="0" fillId="7" borderId="0" xfId="0" applyFill="1" applyAlignment="1" applyProtection="1">
      <alignment horizontal="right" vertical="center"/>
      <protection locked="0"/>
    </xf>
    <xf numFmtId="0" fontId="0" fillId="7" borderId="0" xfId="0" applyFill="1" applyAlignment="1" applyProtection="1">
      <alignment vertical="center"/>
      <protection locked="0"/>
    </xf>
    <xf numFmtId="0" fontId="8" fillId="7" borderId="0" xfId="0" applyFont="1" applyFill="1" applyAlignment="1" applyProtection="1">
      <alignment horizontal="center" vertical="center"/>
      <protection locked="0"/>
    </xf>
    <xf numFmtId="0" fontId="7" fillId="7" borderId="0" xfId="0" applyFont="1" applyFill="1" applyAlignment="1">
      <alignment vertical="center"/>
    </xf>
    <xf numFmtId="0" fontId="2" fillId="7" borderId="1" xfId="0" applyFont="1" applyFill="1" applyBorder="1" applyAlignment="1" applyProtection="1">
      <alignment horizontal="center" vertical="center"/>
      <protection locked="0"/>
    </xf>
    <xf numFmtId="49" fontId="12" fillId="7" borderId="0" xfId="0" applyNumberFormat="1" applyFont="1" applyFill="1" applyAlignment="1" applyProtection="1">
      <alignment horizontal="center" vertical="center"/>
      <protection locked="0"/>
    </xf>
    <xf numFmtId="0" fontId="0" fillId="7" borderId="3" xfId="0" applyFill="1" applyBorder="1" applyAlignment="1">
      <alignment vertical="center"/>
    </xf>
    <xf numFmtId="0" fontId="0" fillId="7" borderId="8" xfId="0" applyFill="1" applyBorder="1" applyAlignment="1">
      <alignment horizontal="center" vertical="center"/>
    </xf>
    <xf numFmtId="0" fontId="13" fillId="7" borderId="17" xfId="0" applyFont="1" applyFill="1" applyBorder="1" applyAlignment="1" applyProtection="1">
      <alignment horizontal="center" vertical="center"/>
      <protection locked="0"/>
    </xf>
    <xf numFmtId="0" fontId="0" fillId="7" borderId="7" xfId="0" applyFill="1" applyBorder="1" applyAlignment="1">
      <alignment horizontal="center" vertical="center"/>
    </xf>
    <xf numFmtId="0" fontId="0" fillId="7" borderId="4" xfId="0" applyFill="1" applyBorder="1" applyAlignment="1">
      <alignment horizontal="center" vertical="center"/>
    </xf>
    <xf numFmtId="0" fontId="0" fillId="7" borderId="2" xfId="0" applyFill="1" applyBorder="1" applyAlignment="1" applyProtection="1">
      <alignment horizontal="center" vertical="center"/>
      <protection locked="0"/>
    </xf>
    <xf numFmtId="0" fontId="0" fillId="7" borderId="3" xfId="0" applyFill="1" applyBorder="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38" fontId="0" fillId="7" borderId="8" xfId="0" applyNumberFormat="1" applyFill="1" applyBorder="1" applyAlignment="1" applyProtection="1">
      <alignment horizontal="center" vertical="center"/>
      <protection locked="0"/>
    </xf>
    <xf numFmtId="38" fontId="66" fillId="0" borderId="11" xfId="2" applyFont="1" applyFill="1" applyBorder="1" applyAlignment="1" applyProtection="1">
      <alignment vertical="center"/>
      <protection locked="0"/>
    </xf>
    <xf numFmtId="38" fontId="66" fillId="0" borderId="5" xfId="2" applyFont="1" applyFill="1" applyBorder="1" applyAlignment="1" applyProtection="1">
      <alignment vertical="center"/>
      <protection locked="0"/>
    </xf>
    <xf numFmtId="0" fontId="66" fillId="2" borderId="15" xfId="0" applyFont="1" applyFill="1" applyBorder="1" applyAlignment="1">
      <alignment vertical="center"/>
    </xf>
    <xf numFmtId="186" fontId="69" fillId="0" borderId="7" xfId="18" applyNumberFormat="1" applyFont="1" applyBorder="1" applyAlignment="1">
      <alignment horizontal="center" vertical="center"/>
    </xf>
    <xf numFmtId="38" fontId="61" fillId="0" borderId="27" xfId="2" applyFont="1" applyFill="1" applyBorder="1" applyAlignment="1" applyProtection="1">
      <alignment horizontal="left" vertical="center"/>
      <protection locked="0"/>
    </xf>
    <xf numFmtId="38" fontId="10" fillId="0" borderId="11" xfId="2" applyFont="1" applyFill="1" applyBorder="1" applyAlignment="1" applyProtection="1">
      <alignment horizontal="right" vertical="center"/>
    </xf>
    <xf numFmtId="38" fontId="2" fillId="0" borderId="11" xfId="2" applyFont="1" applyFill="1" applyBorder="1" applyAlignment="1" applyProtection="1">
      <alignment horizontal="right" vertical="center" shrinkToFit="1"/>
    </xf>
    <xf numFmtId="38" fontId="15" fillId="0" borderId="11" xfId="2" applyFont="1" applyFill="1" applyBorder="1" applyAlignment="1" applyProtection="1">
      <alignment horizontal="left" vertical="center" shrinkToFit="1"/>
    </xf>
    <xf numFmtId="38" fontId="2" fillId="0" borderId="11" xfId="2" applyFont="1" applyFill="1" applyBorder="1" applyAlignment="1" applyProtection="1">
      <alignment horizontal="center" vertical="center"/>
    </xf>
    <xf numFmtId="38" fontId="2" fillId="0" borderId="28" xfId="2" applyFont="1" applyFill="1" applyBorder="1" applyAlignment="1">
      <alignment horizontal="right" vertical="center"/>
    </xf>
    <xf numFmtId="38" fontId="9" fillId="0" borderId="5" xfId="2" applyFont="1" applyFill="1" applyBorder="1" applyAlignment="1" applyProtection="1">
      <alignment vertical="center"/>
      <protection locked="0"/>
    </xf>
    <xf numFmtId="38" fontId="17" fillId="0" borderId="28" xfId="2" applyFont="1" applyFill="1" applyBorder="1" applyAlignment="1">
      <alignment vertical="center"/>
    </xf>
    <xf numFmtId="38" fontId="15" fillId="0" borderId="11" xfId="2" applyFont="1" applyFill="1" applyBorder="1" applyAlignment="1">
      <alignment horizontal="left" vertical="center"/>
    </xf>
    <xf numFmtId="38" fontId="15" fillId="0" borderId="28" xfId="2" applyFont="1" applyFill="1" applyBorder="1" applyAlignment="1">
      <alignment horizontal="right" vertical="center"/>
    </xf>
    <xf numFmtId="38" fontId="16" fillId="0" borderId="11" xfId="2" applyFont="1" applyFill="1" applyBorder="1" applyAlignment="1" applyProtection="1">
      <alignment horizontal="right" vertical="center"/>
    </xf>
    <xf numFmtId="38" fontId="2" fillId="0" borderId="11" xfId="2" applyFont="1" applyFill="1" applyBorder="1" applyAlignment="1" applyProtection="1">
      <alignment horizontal="left" vertical="center"/>
    </xf>
    <xf numFmtId="38" fontId="2" fillId="0" borderId="11" xfId="2" applyFont="1" applyFill="1" applyBorder="1" applyAlignment="1" applyProtection="1">
      <alignment horizontal="left" vertical="center" shrinkToFit="1"/>
    </xf>
    <xf numFmtId="38" fontId="10" fillId="0" borderId="11" xfId="2" applyFont="1" applyFill="1" applyBorder="1" applyAlignment="1" applyProtection="1">
      <alignment horizontal="right" vertical="center" shrinkToFit="1"/>
    </xf>
    <xf numFmtId="38" fontId="15" fillId="0" borderId="11" xfId="2" applyFont="1" applyFill="1" applyBorder="1" applyAlignment="1" applyProtection="1">
      <alignment horizontal="right" vertical="center" shrinkToFit="1"/>
    </xf>
    <xf numFmtId="38" fontId="41" fillId="0" borderId="48" xfId="2" applyFont="1" applyFill="1" applyBorder="1" applyAlignment="1" applyProtection="1">
      <alignment horizontal="right" vertical="center" shrinkToFit="1"/>
      <protection locked="0"/>
    </xf>
    <xf numFmtId="38" fontId="55" fillId="0" borderId="12" xfId="2" applyFont="1" applyFill="1" applyBorder="1" applyAlignment="1" applyProtection="1">
      <alignment horizontal="right" vertical="center" shrinkToFit="1"/>
    </xf>
    <xf numFmtId="38" fontId="61" fillId="0" borderId="11" xfId="2" applyFont="1" applyFill="1" applyBorder="1" applyAlignment="1" applyProtection="1">
      <alignment horizontal="left" vertical="center"/>
      <protection locked="0"/>
    </xf>
    <xf numFmtId="38" fontId="41" fillId="0" borderId="11" xfId="2" applyFont="1" applyFill="1" applyBorder="1" applyAlignment="1" applyProtection="1">
      <alignment horizontal="right" vertical="center" shrinkToFit="1"/>
      <protection locked="0"/>
    </xf>
    <xf numFmtId="38" fontId="61" fillId="0" borderId="11" xfId="2" applyFont="1" applyFill="1" applyBorder="1" applyAlignment="1" applyProtection="1">
      <alignment horizontal="left" vertical="center"/>
    </xf>
    <xf numFmtId="38" fontId="43" fillId="0" borderId="11" xfId="2" applyFont="1" applyFill="1" applyBorder="1" applyAlignment="1" applyProtection="1">
      <alignment horizontal="left" vertical="center"/>
    </xf>
    <xf numFmtId="38" fontId="63" fillId="0" borderId="28" xfId="2" applyFont="1" applyFill="1" applyBorder="1" applyAlignment="1" applyProtection="1">
      <alignment horizontal="right" vertical="center"/>
    </xf>
    <xf numFmtId="38" fontId="0" fillId="0" borderId="11" xfId="2" applyFont="1" applyFill="1" applyBorder="1" applyAlignment="1" applyProtection="1">
      <alignment horizontal="left" vertical="center"/>
    </xf>
    <xf numFmtId="0" fontId="0" fillId="6" borderId="0" xfId="0" applyFill="1" applyAlignment="1">
      <alignment horizontal="center" vertical="center"/>
    </xf>
    <xf numFmtId="0" fontId="72" fillId="0" borderId="0" xfId="0" applyFont="1" applyAlignment="1">
      <alignment vertical="center"/>
    </xf>
    <xf numFmtId="0" fontId="72" fillId="2" borderId="0" xfId="0" applyFont="1" applyFill="1" applyAlignment="1">
      <alignment vertical="center"/>
    </xf>
    <xf numFmtId="0" fontId="73" fillId="2" borderId="0" xfId="0" applyFont="1" applyFill="1" applyAlignment="1">
      <alignment vertical="center"/>
    </xf>
    <xf numFmtId="0" fontId="74" fillId="2" borderId="0" xfId="0" applyFont="1" applyFill="1" applyAlignment="1">
      <alignment vertical="center"/>
    </xf>
    <xf numFmtId="0" fontId="66" fillId="7" borderId="34" xfId="0" applyFont="1" applyFill="1" applyBorder="1" applyAlignment="1">
      <alignment vertical="center"/>
    </xf>
    <xf numFmtId="0" fontId="66" fillId="7" borderId="15" xfId="0" applyFont="1" applyFill="1" applyBorder="1" applyAlignment="1">
      <alignment vertical="center"/>
    </xf>
    <xf numFmtId="0" fontId="49" fillId="2" borderId="0" xfId="0" applyFont="1" applyFill="1" applyAlignment="1">
      <alignment horizontal="center" vertical="center" shrinkToFit="1"/>
    </xf>
    <xf numFmtId="0" fontId="0" fillId="2" borderId="60" xfId="0" applyFill="1" applyBorder="1" applyAlignment="1">
      <alignment vertical="center" wrapText="1"/>
    </xf>
    <xf numFmtId="0" fontId="0" fillId="2" borderId="61" xfId="0" applyFill="1" applyBorder="1" applyAlignment="1">
      <alignment vertical="center" wrapText="1"/>
    </xf>
    <xf numFmtId="0" fontId="0" fillId="2" borderId="0" xfId="0" applyFill="1" applyAlignment="1">
      <alignment vertical="center" wrapText="1"/>
    </xf>
    <xf numFmtId="0" fontId="0" fillId="2" borderId="58" xfId="0" applyFill="1" applyBorder="1" applyAlignment="1">
      <alignment vertical="center" wrapText="1"/>
    </xf>
    <xf numFmtId="0" fontId="0" fillId="2" borderId="60" xfId="0" applyFill="1" applyBorder="1" applyAlignment="1">
      <alignment horizontal="right" vertical="center"/>
    </xf>
    <xf numFmtId="0" fontId="30" fillId="2" borderId="0" xfId="0" applyFont="1" applyFill="1" applyAlignment="1">
      <alignment vertical="center"/>
    </xf>
    <xf numFmtId="38" fontId="0" fillId="0" borderId="11" xfId="2" applyFont="1" applyFill="1" applyBorder="1" applyAlignment="1" applyProtection="1">
      <alignment horizontal="right" vertical="center"/>
    </xf>
    <xf numFmtId="38" fontId="2" fillId="0" borderId="27" xfId="2" applyFont="1" applyFill="1" applyBorder="1" applyAlignment="1">
      <alignment horizontal="center" vertical="center"/>
    </xf>
    <xf numFmtId="38" fontId="2" fillId="0" borderId="12" xfId="2" applyFont="1" applyFill="1" applyBorder="1" applyAlignment="1" applyProtection="1">
      <alignment horizontal="left" vertical="center"/>
    </xf>
    <xf numFmtId="38" fontId="2" fillId="0" borderId="27" xfId="2" applyFont="1" applyFill="1" applyBorder="1" applyAlignment="1" applyProtection="1">
      <alignment horizontal="center" vertical="center"/>
    </xf>
    <xf numFmtId="38" fontId="55" fillId="0" borderId="28" xfId="2" applyFont="1" applyFill="1" applyBorder="1" applyAlignment="1" applyProtection="1">
      <alignment vertical="center"/>
    </xf>
    <xf numFmtId="38" fontId="55" fillId="0" borderId="27" xfId="2" applyFont="1" applyFill="1" applyBorder="1" applyAlignment="1" applyProtection="1">
      <alignment vertical="center"/>
    </xf>
    <xf numFmtId="38" fontId="7" fillId="0" borderId="29" xfId="2" applyFont="1" applyFill="1" applyBorder="1" applyAlignment="1" applyProtection="1">
      <alignment vertical="center"/>
      <protection locked="0"/>
    </xf>
    <xf numFmtId="38" fontId="15" fillId="0" borderId="28" xfId="2" applyFont="1" applyFill="1" applyBorder="1" applyAlignment="1" applyProtection="1">
      <alignment horizontal="left" vertical="center"/>
    </xf>
    <xf numFmtId="38" fontId="20" fillId="0" borderId="28" xfId="2" applyFont="1" applyFill="1" applyBorder="1" applyAlignment="1" applyProtection="1">
      <alignment horizontal="right" vertical="center"/>
    </xf>
    <xf numFmtId="38" fontId="56" fillId="0" borderId="5" xfId="2" applyFont="1" applyFill="1" applyBorder="1" applyAlignment="1" applyProtection="1">
      <alignment vertical="center"/>
      <protection locked="0"/>
    </xf>
    <xf numFmtId="38" fontId="55" fillId="0" borderId="28" xfId="2" applyFont="1" applyFill="1" applyBorder="1" applyAlignment="1" applyProtection="1">
      <alignment horizontal="right" vertical="center"/>
    </xf>
    <xf numFmtId="38" fontId="2" fillId="0" borderId="48" xfId="2" applyFont="1" applyFill="1" applyBorder="1" applyAlignment="1" applyProtection="1">
      <alignment horizontal="right" vertical="center"/>
    </xf>
    <xf numFmtId="38" fontId="2" fillId="0" borderId="48" xfId="2" applyFont="1" applyFill="1" applyBorder="1" applyAlignment="1" applyProtection="1">
      <alignment vertical="center"/>
    </xf>
    <xf numFmtId="38" fontId="16" fillId="0" borderId="11" xfId="0" applyNumberFormat="1" applyFont="1" applyBorder="1" applyAlignment="1">
      <alignment horizontal="center" vertical="center"/>
    </xf>
    <xf numFmtId="38" fontId="2" fillId="0" borderId="12" xfId="2" applyFont="1" applyFill="1" applyBorder="1" applyAlignment="1">
      <alignment horizontal="left" vertical="center"/>
    </xf>
    <xf numFmtId="38" fontId="2" fillId="0" borderId="27" xfId="2" applyFont="1" applyFill="1" applyBorder="1" applyAlignment="1">
      <alignment vertical="center"/>
    </xf>
    <xf numFmtId="38" fontId="4" fillId="0" borderId="11" xfId="2" applyFont="1" applyFill="1" applyBorder="1" applyAlignment="1" applyProtection="1">
      <alignment vertical="center"/>
      <protection locked="0"/>
    </xf>
    <xf numFmtId="38" fontId="12" fillId="0" borderId="12" xfId="2" applyFont="1" applyFill="1" applyBorder="1" applyAlignment="1">
      <alignment horizontal="left" vertical="center"/>
    </xf>
    <xf numFmtId="38" fontId="12" fillId="0" borderId="28" xfId="2" applyFont="1" applyFill="1" applyBorder="1" applyAlignment="1">
      <alignment horizontal="left" vertical="center"/>
    </xf>
    <xf numFmtId="38" fontId="15" fillId="0" borderId="50" xfId="2" applyFont="1" applyFill="1" applyBorder="1" applyAlignment="1">
      <alignment horizontal="right" vertical="center"/>
    </xf>
    <xf numFmtId="38" fontId="0" fillId="0" borderId="12" xfId="2" applyFont="1" applyFill="1" applyBorder="1" applyAlignment="1">
      <alignment vertical="center"/>
    </xf>
    <xf numFmtId="38" fontId="0" fillId="0" borderId="11" xfId="2" applyFont="1" applyFill="1" applyBorder="1" applyAlignment="1" applyProtection="1">
      <alignment horizontal="left" vertical="center" shrinkToFit="1"/>
    </xf>
    <xf numFmtId="0" fontId="66" fillId="7" borderId="13" xfId="0" applyFont="1" applyFill="1" applyBorder="1" applyAlignment="1" applyProtection="1">
      <alignment vertical="center"/>
      <protection locked="0"/>
    </xf>
    <xf numFmtId="0" fontId="75" fillId="2" borderId="15" xfId="0" applyFont="1" applyFill="1" applyBorder="1" applyAlignment="1">
      <alignment vertical="center"/>
    </xf>
    <xf numFmtId="38" fontId="0" fillId="0" borderId="28" xfId="2" applyFont="1" applyFill="1" applyBorder="1" applyAlignment="1" applyProtection="1">
      <alignment horizontal="right" vertical="center"/>
    </xf>
    <xf numFmtId="0" fontId="4" fillId="2" borderId="0" xfId="0" applyFont="1" applyFill="1" applyAlignment="1">
      <alignment horizontal="right" vertical="center"/>
    </xf>
    <xf numFmtId="0" fontId="4" fillId="2" borderId="0" xfId="0" applyFont="1" applyFill="1" applyAlignment="1">
      <alignment horizontal="distributed" vertical="center"/>
    </xf>
    <xf numFmtId="0" fontId="15" fillId="2" borderId="0" xfId="0" applyFont="1" applyFill="1" applyAlignment="1">
      <alignment horizontal="left" vertical="center"/>
    </xf>
    <xf numFmtId="0" fontId="10" fillId="2" borderId="0" xfId="0" applyFont="1" applyFill="1" applyAlignment="1">
      <alignment horizontal="left" vertical="center"/>
    </xf>
    <xf numFmtId="0" fontId="47" fillId="2" borderId="0" xfId="0" applyFont="1" applyFill="1" applyAlignment="1">
      <alignment horizontal="center" vertical="center"/>
    </xf>
    <xf numFmtId="0" fontId="4" fillId="2" borderId="0" xfId="0" applyFont="1" applyFill="1" applyAlignment="1">
      <alignment horizontal="center" vertical="center"/>
    </xf>
    <xf numFmtId="0" fontId="12" fillId="2" borderId="0" xfId="0" applyFont="1" applyFill="1" applyAlignment="1">
      <alignment horizontal="center" vertical="center"/>
    </xf>
    <xf numFmtId="0" fontId="5" fillId="2" borderId="0" xfId="0" applyFont="1" applyFill="1" applyAlignment="1">
      <alignment horizontal="center" vertical="center"/>
    </xf>
    <xf numFmtId="0" fontId="0" fillId="2" borderId="0" xfId="0" applyFill="1" applyAlignment="1">
      <alignment horizontal="distributed" vertical="center"/>
    </xf>
    <xf numFmtId="0" fontId="0" fillId="2" borderId="60" xfId="0" applyFill="1" applyBorder="1" applyAlignment="1">
      <alignment vertical="center"/>
    </xf>
    <xf numFmtId="0" fontId="50" fillId="0" borderId="0" xfId="0" applyFont="1" applyAlignment="1">
      <alignment horizontal="center" vertical="center"/>
    </xf>
    <xf numFmtId="0" fontId="14" fillId="2" borderId="0" xfId="0" applyFont="1" applyFill="1" applyAlignment="1">
      <alignment horizontal="left" vertical="center"/>
    </xf>
    <xf numFmtId="49" fontId="0" fillId="2" borderId="0" xfId="0" applyNumberFormat="1" applyFill="1" applyAlignment="1">
      <alignment vertical="center"/>
    </xf>
    <xf numFmtId="0" fontId="0" fillId="7" borderId="0" xfId="0" applyFill="1" applyAlignment="1">
      <alignment vertical="center"/>
    </xf>
    <xf numFmtId="0" fontId="76" fillId="2" borderId="0" xfId="0" applyFont="1" applyFill="1" applyAlignment="1">
      <alignment horizontal="left" vertical="center"/>
    </xf>
    <xf numFmtId="0" fontId="30" fillId="2" borderId="55" xfId="0" applyFont="1" applyFill="1" applyBorder="1" applyAlignment="1">
      <alignment horizontal="left" vertical="center"/>
    </xf>
    <xf numFmtId="0" fontId="30" fillId="2" borderId="0" xfId="0" applyFont="1" applyFill="1" applyAlignment="1">
      <alignment horizontal="left" vertical="center"/>
    </xf>
    <xf numFmtId="0" fontId="14" fillId="2" borderId="0" xfId="0" applyFont="1" applyFill="1" applyAlignment="1">
      <alignment horizontal="distributed" vertical="center"/>
    </xf>
    <xf numFmtId="0" fontId="76" fillId="2" borderId="0" xfId="0" applyFont="1" applyFill="1" applyAlignment="1">
      <alignment horizontal="distributed" vertical="center"/>
    </xf>
    <xf numFmtId="0" fontId="68" fillId="0" borderId="0" xfId="18" applyFont="1" applyAlignment="1">
      <alignment horizontal="center" vertical="center"/>
    </xf>
    <xf numFmtId="0" fontId="70" fillId="0" borderId="0" xfId="18" applyFont="1" applyAlignment="1">
      <alignment horizontal="left" vertical="center"/>
    </xf>
    <xf numFmtId="0" fontId="0" fillId="2" borderId="59" xfId="0" applyFill="1" applyBorder="1" applyAlignment="1">
      <alignment horizontal="left" vertical="center" wrapText="1"/>
    </xf>
    <xf numFmtId="0" fontId="0" fillId="2" borderId="60" xfId="0" applyFill="1" applyBorder="1" applyAlignment="1">
      <alignment horizontal="left" vertical="center" wrapText="1"/>
    </xf>
    <xf numFmtId="0" fontId="13" fillId="2" borderId="54" xfId="0" applyFont="1" applyFill="1" applyBorder="1" applyAlignment="1">
      <alignment horizontal="left" vertical="center"/>
    </xf>
    <xf numFmtId="0" fontId="13" fillId="2" borderId="55" xfId="0" applyFont="1" applyFill="1" applyBorder="1" applyAlignment="1">
      <alignment horizontal="left" vertical="center"/>
    </xf>
    <xf numFmtId="0" fontId="13" fillId="2" borderId="57" xfId="0" applyFont="1" applyFill="1" applyBorder="1" applyAlignment="1">
      <alignment horizontal="left" vertical="center"/>
    </xf>
    <xf numFmtId="0" fontId="13" fillId="2" borderId="0" xfId="0" applyFont="1" applyFill="1" applyAlignment="1">
      <alignment horizontal="left" vertical="center"/>
    </xf>
    <xf numFmtId="0" fontId="13" fillId="2" borderId="56" xfId="0" applyFont="1" applyFill="1" applyBorder="1" applyAlignment="1">
      <alignment horizontal="left" vertical="center"/>
    </xf>
    <xf numFmtId="0" fontId="13" fillId="2" borderId="58" xfId="0" applyFont="1" applyFill="1" applyBorder="1" applyAlignment="1">
      <alignment horizontal="left" vertical="center"/>
    </xf>
    <xf numFmtId="0" fontId="49" fillId="2" borderId="0" xfId="0" applyFont="1" applyFill="1" applyAlignment="1">
      <alignment horizontal="center" vertical="center" shrinkToFit="1"/>
    </xf>
    <xf numFmtId="0" fontId="30" fillId="2" borderId="54" xfId="0" applyFont="1" applyFill="1" applyBorder="1" applyAlignment="1">
      <alignment horizontal="center" vertical="center" wrapText="1"/>
    </xf>
    <xf numFmtId="0" fontId="30" fillId="2" borderId="55" xfId="0" applyFont="1" applyFill="1" applyBorder="1" applyAlignment="1">
      <alignment horizontal="center" vertical="center" wrapText="1"/>
    </xf>
    <xf numFmtId="0" fontId="30" fillId="2" borderId="56" xfId="0" applyFont="1" applyFill="1" applyBorder="1" applyAlignment="1">
      <alignment horizontal="center" vertical="center" wrapText="1"/>
    </xf>
    <xf numFmtId="0" fontId="30" fillId="2" borderId="57"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58" xfId="0" applyFont="1" applyFill="1" applyBorder="1" applyAlignment="1">
      <alignment horizontal="center" vertical="center" wrapText="1"/>
    </xf>
    <xf numFmtId="0" fontId="30" fillId="2" borderId="59" xfId="0" applyFont="1" applyFill="1" applyBorder="1" applyAlignment="1">
      <alignment horizontal="center" vertical="center" wrapText="1"/>
    </xf>
    <xf numFmtId="0" fontId="30" fillId="2" borderId="60" xfId="0" applyFont="1" applyFill="1" applyBorder="1" applyAlignment="1">
      <alignment horizontal="center" vertical="center" wrapText="1"/>
    </xf>
    <xf numFmtId="0" fontId="30" fillId="2" borderId="61" xfId="0" applyFont="1" applyFill="1" applyBorder="1" applyAlignment="1">
      <alignment horizontal="center" vertical="center" wrapText="1"/>
    </xf>
    <xf numFmtId="0" fontId="0" fillId="2" borderId="57" xfId="0" applyFill="1" applyBorder="1" applyAlignment="1">
      <alignment horizontal="left" vertical="center" wrapText="1"/>
    </xf>
    <xf numFmtId="0" fontId="0" fillId="2" borderId="0" xfId="0" applyFill="1" applyAlignment="1">
      <alignment horizontal="left" vertical="center" wrapText="1"/>
    </xf>
    <xf numFmtId="0" fontId="0" fillId="2" borderId="58" xfId="0" applyFill="1" applyBorder="1" applyAlignment="1">
      <alignment horizontal="left" vertical="center" wrapText="1"/>
    </xf>
    <xf numFmtId="0" fontId="0" fillId="2" borderId="59" xfId="0" applyFill="1" applyBorder="1" applyAlignment="1">
      <alignment horizontal="center" vertical="center"/>
    </xf>
    <xf numFmtId="0" fontId="0" fillId="2" borderId="86" xfId="0" applyFill="1" applyBorder="1" applyAlignment="1">
      <alignment horizontal="center" vertical="center"/>
    </xf>
    <xf numFmtId="0" fontId="52" fillId="2" borderId="0" xfId="0" applyFont="1" applyFill="1" applyAlignment="1" applyProtection="1">
      <alignment horizontal="center" vertical="center"/>
      <protection locked="0"/>
    </xf>
    <xf numFmtId="0" fontId="5" fillId="2" borderId="0" xfId="0" applyFont="1" applyFill="1" applyAlignment="1" applyProtection="1">
      <alignment horizontal="left" vertical="center"/>
      <protection locked="0"/>
    </xf>
    <xf numFmtId="0" fontId="0" fillId="2" borderId="81" xfId="0" applyFill="1" applyBorder="1" applyAlignment="1">
      <alignment horizontal="distributed" vertical="center"/>
    </xf>
    <xf numFmtId="0" fontId="0" fillId="2" borderId="82" xfId="0" applyFill="1" applyBorder="1" applyAlignment="1">
      <alignment horizontal="distributed" vertical="center"/>
    </xf>
    <xf numFmtId="0" fontId="0" fillId="2" borderId="83" xfId="0" applyFill="1" applyBorder="1" applyAlignment="1">
      <alignment horizontal="center" vertical="center" textRotation="255"/>
    </xf>
    <xf numFmtId="0" fontId="0" fillId="2" borderId="84" xfId="0" applyFill="1" applyBorder="1" applyAlignment="1">
      <alignment vertical="center"/>
    </xf>
    <xf numFmtId="0" fontId="0" fillId="2" borderId="85" xfId="0" applyFill="1" applyBorder="1" applyAlignment="1">
      <alignment vertical="center"/>
    </xf>
    <xf numFmtId="0" fontId="0" fillId="2" borderId="84" xfId="0" applyFill="1" applyBorder="1" applyAlignment="1">
      <alignment horizontal="center" vertical="center" textRotation="255"/>
    </xf>
    <xf numFmtId="0" fontId="0" fillId="2" borderId="85" xfId="0" applyFill="1" applyBorder="1" applyAlignment="1">
      <alignment horizontal="center" vertical="center" textRotation="255"/>
    </xf>
    <xf numFmtId="0" fontId="0" fillId="2" borderId="0" xfId="0" applyFill="1" applyAlignment="1">
      <alignment horizontal="left" vertical="center"/>
    </xf>
    <xf numFmtId="0" fontId="5" fillId="2" borderId="0" xfId="0" applyFont="1" applyFill="1" applyAlignment="1">
      <alignment horizontal="left" vertical="center"/>
    </xf>
    <xf numFmtId="0" fontId="0" fillId="2" borderId="60" xfId="0" applyFill="1" applyBorder="1" applyAlignment="1">
      <alignment horizontal="center" vertical="center"/>
    </xf>
    <xf numFmtId="38" fontId="55" fillId="0" borderId="12" xfId="2" applyFont="1" applyFill="1" applyBorder="1" applyAlignment="1" applyProtection="1">
      <alignment horizontal="center" vertical="center"/>
      <protection locked="0"/>
    </xf>
    <xf numFmtId="38" fontId="55" fillId="0" borderId="27" xfId="2" applyFont="1" applyFill="1" applyBorder="1" applyAlignment="1" applyProtection="1">
      <alignment horizontal="center" vertical="center"/>
      <protection locked="0"/>
    </xf>
    <xf numFmtId="38" fontId="55" fillId="0" borderId="28" xfId="2" applyFont="1" applyFill="1" applyBorder="1" applyAlignment="1" applyProtection="1">
      <alignment horizontal="center" vertical="center"/>
      <protection locked="0"/>
    </xf>
    <xf numFmtId="38" fontId="55" fillId="0" borderId="18" xfId="2"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38" fontId="17" fillId="7" borderId="14" xfId="2" applyFont="1" applyFill="1" applyBorder="1" applyAlignment="1" applyProtection="1">
      <alignment horizontal="center" vertical="center"/>
      <protection locked="0"/>
    </xf>
    <xf numFmtId="38" fontId="4" fillId="7" borderId="14" xfId="2" applyFont="1" applyFill="1" applyBorder="1" applyAlignment="1" applyProtection="1">
      <alignment horizontal="center" vertical="center"/>
      <protection locked="0"/>
    </xf>
    <xf numFmtId="38" fontId="4" fillId="7" borderId="21" xfId="2" applyFont="1" applyFill="1" applyBorder="1" applyAlignment="1" applyProtection="1">
      <alignment horizontal="center" vertical="center"/>
      <protection locked="0"/>
    </xf>
    <xf numFmtId="38" fontId="2" fillId="0" borderId="11" xfId="2" applyFont="1" applyFill="1" applyBorder="1" applyAlignment="1" applyProtection="1">
      <alignment horizontal="center" vertical="center"/>
      <protection locked="0"/>
    </xf>
    <xf numFmtId="38" fontId="2" fillId="0" borderId="5" xfId="2" applyFont="1" applyFill="1" applyBorder="1" applyAlignment="1" applyProtection="1">
      <alignment horizontal="center" vertical="center"/>
      <protection locked="0"/>
    </xf>
    <xf numFmtId="38" fontId="2" fillId="0" borderId="18" xfId="2" applyFont="1" applyFill="1" applyBorder="1" applyAlignment="1" applyProtection="1">
      <alignment horizontal="center" vertical="center"/>
      <protection locked="0"/>
    </xf>
    <xf numFmtId="38" fontId="2" fillId="0" borderId="16" xfId="2" applyFont="1" applyFill="1" applyBorder="1" applyAlignment="1" applyProtection="1">
      <alignment horizontal="center" vertical="center"/>
      <protection locked="0"/>
    </xf>
    <xf numFmtId="38" fontId="55" fillId="0" borderId="97" xfId="2" applyFont="1" applyFill="1" applyBorder="1" applyAlignment="1" applyProtection="1">
      <alignment horizontal="center" vertical="center"/>
      <protection locked="0"/>
    </xf>
    <xf numFmtId="38" fontId="55" fillId="0" borderId="23" xfId="2" applyFont="1" applyFill="1" applyBorder="1" applyAlignment="1" applyProtection="1">
      <alignment horizontal="center" vertical="center"/>
      <protection locked="0"/>
    </xf>
    <xf numFmtId="38" fontId="55" fillId="0" borderId="24" xfId="2" applyFont="1" applyFill="1" applyBorder="1" applyAlignment="1" applyProtection="1">
      <alignment horizontal="center" vertical="center"/>
      <protection locked="0"/>
    </xf>
    <xf numFmtId="0" fontId="4" fillId="2" borderId="87" xfId="0" applyFont="1" applyFill="1" applyBorder="1" applyAlignment="1" applyProtection="1">
      <alignment horizontal="center" vertical="center"/>
      <protection locked="0"/>
    </xf>
    <xf numFmtId="0" fontId="4" fillId="2" borderId="88" xfId="0" applyFont="1" applyFill="1" applyBorder="1" applyAlignment="1" applyProtection="1">
      <alignment horizontal="center" vertical="center"/>
      <protection locked="0"/>
    </xf>
    <xf numFmtId="0" fontId="4" fillId="2" borderId="89" xfId="0" applyFont="1" applyFill="1" applyBorder="1" applyAlignment="1" applyProtection="1">
      <alignment horizontal="center" vertical="center"/>
      <protection locked="0"/>
    </xf>
    <xf numFmtId="0" fontId="4" fillId="2" borderId="90" xfId="0" applyFont="1" applyFill="1" applyBorder="1" applyAlignment="1" applyProtection="1">
      <alignment horizontal="center" vertical="center"/>
      <protection locked="0"/>
    </xf>
    <xf numFmtId="183" fontId="26" fillId="0" borderId="91" xfId="0" applyNumberFormat="1" applyFont="1" applyBorder="1" applyAlignment="1" applyProtection="1">
      <alignment horizontal="right" vertical="center" shrinkToFit="1"/>
      <protection locked="0"/>
    </xf>
    <xf numFmtId="183" fontId="26" fillId="0" borderId="92" xfId="0" applyNumberFormat="1" applyFont="1" applyBorder="1" applyAlignment="1" applyProtection="1">
      <alignment horizontal="right" vertical="center" shrinkToFit="1"/>
      <protection locked="0"/>
    </xf>
    <xf numFmtId="183" fontId="26" fillId="0" borderId="93" xfId="0" applyNumberFormat="1" applyFont="1" applyBorder="1" applyAlignment="1" applyProtection="1">
      <alignment horizontal="right" vertical="center" shrinkToFit="1"/>
      <protection locked="0"/>
    </xf>
    <xf numFmtId="183" fontId="26" fillId="0" borderId="1" xfId="0" applyNumberFormat="1" applyFont="1" applyBorder="1" applyAlignment="1" applyProtection="1">
      <alignment horizontal="right" vertical="center" shrinkToFit="1"/>
      <protection locked="0"/>
    </xf>
    <xf numFmtId="38" fontId="22" fillId="2" borderId="2" xfId="2" applyFont="1" applyFill="1" applyBorder="1" applyAlignment="1" applyProtection="1">
      <alignment horizontal="center" vertical="center"/>
      <protection locked="0"/>
    </xf>
    <xf numFmtId="0" fontId="22" fillId="2" borderId="4" xfId="2"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0" fontId="6" fillId="2" borderId="6" xfId="0" applyFont="1" applyFill="1" applyBorder="1" applyAlignment="1" applyProtection="1">
      <alignment vertical="center"/>
      <protection locked="0"/>
    </xf>
    <xf numFmtId="0" fontId="21" fillId="2" borderId="2" xfId="0" applyFont="1" applyFill="1" applyBorder="1" applyAlignment="1" applyProtection="1">
      <alignment horizontal="center" vertical="center"/>
      <protection locked="0"/>
    </xf>
    <xf numFmtId="0" fontId="21" fillId="2" borderId="3" xfId="0" applyFont="1" applyFill="1" applyBorder="1" applyAlignment="1" applyProtection="1">
      <alignment horizontal="center" vertical="center"/>
      <protection locked="0"/>
    </xf>
    <xf numFmtId="0" fontId="21" fillId="2" borderId="94" xfId="0" applyFont="1" applyFill="1" applyBorder="1" applyAlignment="1" applyProtection="1">
      <alignment horizontal="center" vertical="center"/>
      <protection locked="0"/>
    </xf>
    <xf numFmtId="0" fontId="22" fillId="2" borderId="2" xfId="0" applyFont="1" applyFill="1" applyBorder="1" applyAlignment="1" applyProtection="1">
      <alignment horizontal="center" vertical="center" shrinkToFit="1"/>
      <protection locked="0"/>
    </xf>
    <xf numFmtId="0" fontId="22" fillId="2" borderId="3" xfId="0" applyFont="1" applyFill="1" applyBorder="1" applyAlignment="1" applyProtection="1">
      <alignment horizontal="center" vertical="center" shrinkToFit="1"/>
      <protection locked="0"/>
    </xf>
    <xf numFmtId="0" fontId="22" fillId="2" borderId="94" xfId="0" applyFont="1" applyFill="1" applyBorder="1" applyAlignment="1" applyProtection="1">
      <alignment horizontal="center" vertical="center" shrinkToFit="1"/>
      <protection locked="0"/>
    </xf>
    <xf numFmtId="0" fontId="11" fillId="2" borderId="95" xfId="0" applyFont="1" applyFill="1" applyBorder="1" applyAlignment="1" applyProtection="1">
      <alignment horizontal="center" vertical="center"/>
      <protection locked="0"/>
    </xf>
    <xf numFmtId="0" fontId="11" fillId="2" borderId="96" xfId="0" applyFont="1" applyFill="1" applyBorder="1" applyAlignment="1" applyProtection="1">
      <alignment horizontal="center" vertical="center"/>
      <protection locked="0"/>
    </xf>
    <xf numFmtId="0" fontId="0" fillId="0" borderId="97"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38" fontId="22" fillId="2" borderId="4" xfId="2" applyFont="1" applyFill="1" applyBorder="1" applyAlignment="1" applyProtection="1">
      <alignment horizontal="center" vertical="center"/>
      <protection locked="0"/>
    </xf>
    <xf numFmtId="0" fontId="0" fillId="0" borderId="25" xfId="0" applyBorder="1" applyAlignment="1" applyProtection="1">
      <alignment horizontal="center" vertical="center"/>
      <protection locked="0"/>
    </xf>
    <xf numFmtId="38" fontId="4" fillId="7" borderId="44" xfId="2" applyFont="1" applyFill="1" applyBorder="1" applyAlignment="1" applyProtection="1">
      <alignment horizontal="center" vertical="center"/>
      <protection locked="0"/>
    </xf>
    <xf numFmtId="38" fontId="4" fillId="7" borderId="33" xfId="2" applyFont="1" applyFill="1" applyBorder="1" applyAlignment="1" applyProtection="1">
      <alignment horizontal="center" vertical="center"/>
      <protection locked="0"/>
    </xf>
    <xf numFmtId="38" fontId="2" fillId="0" borderId="12" xfId="2" applyFont="1" applyFill="1" applyBorder="1" applyAlignment="1" applyProtection="1">
      <alignment horizontal="center" vertical="center"/>
      <protection locked="0"/>
    </xf>
    <xf numFmtId="38" fontId="2" fillId="0" borderId="27" xfId="2" applyFont="1" applyFill="1" applyBorder="1" applyAlignment="1" applyProtection="1">
      <alignment horizontal="center" vertical="center"/>
      <protection locked="0"/>
    </xf>
    <xf numFmtId="38" fontId="2" fillId="0" borderId="29" xfId="2" applyFont="1" applyFill="1" applyBorder="1" applyAlignment="1" applyProtection="1">
      <alignment horizontal="center" vertical="center"/>
      <protection locked="0"/>
    </xf>
    <xf numFmtId="0" fontId="0" fillId="0" borderId="51" xfId="0" applyBorder="1" applyAlignment="1" applyProtection="1">
      <alignment vertical="center" textRotation="255"/>
      <protection locked="0"/>
    </xf>
    <xf numFmtId="0" fontId="0" fillId="0" borderId="98" xfId="0" applyBorder="1" applyAlignment="1" applyProtection="1">
      <alignment vertical="center" textRotation="255"/>
      <protection locked="0"/>
    </xf>
    <xf numFmtId="0" fontId="0" fillId="0" borderId="52" xfId="0" applyBorder="1" applyAlignment="1" applyProtection="1">
      <alignment vertical="center" textRotation="255"/>
      <protection locked="0"/>
    </xf>
    <xf numFmtId="38" fontId="2" fillId="0" borderId="28" xfId="2" applyFont="1" applyFill="1" applyBorder="1" applyAlignment="1" applyProtection="1">
      <alignment horizontal="center" vertical="center"/>
      <protection locked="0"/>
    </xf>
    <xf numFmtId="38" fontId="17" fillId="7" borderId="44" xfId="2" applyFont="1" applyFill="1" applyBorder="1" applyAlignment="1" applyProtection="1">
      <alignment horizontal="center" vertical="center"/>
      <protection locked="0"/>
    </xf>
    <xf numFmtId="177" fontId="0" fillId="0" borderId="98" xfId="0" applyNumberFormat="1" applyBorder="1" applyAlignment="1" applyProtection="1">
      <alignment horizontal="center" vertical="center" textRotation="255"/>
      <protection locked="0"/>
    </xf>
    <xf numFmtId="0" fontId="0" fillId="0" borderId="99" xfId="0"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77" fillId="0" borderId="0" xfId="0" applyFont="1" applyAlignment="1" applyProtection="1">
      <alignment horizontal="left" vertical="center"/>
      <protection locked="0"/>
    </xf>
    <xf numFmtId="0" fontId="76" fillId="0" borderId="0" xfId="0" applyFont="1" applyAlignment="1" applyProtection="1">
      <alignment horizontal="center" vertical="center"/>
      <protection locked="0"/>
    </xf>
    <xf numFmtId="0" fontId="0" fillId="0" borderId="53" xfId="0" applyBorder="1" applyAlignment="1" applyProtection="1">
      <alignment horizontal="center" vertical="center" textRotation="255"/>
      <protection locked="0"/>
    </xf>
    <xf numFmtId="0" fontId="0" fillId="0" borderId="98" xfId="0" applyBorder="1" applyAlignment="1" applyProtection="1">
      <alignment horizontal="center" vertical="center" textRotation="255"/>
      <protection locked="0"/>
    </xf>
    <xf numFmtId="0" fontId="0" fillId="0" borderId="52" xfId="0" applyBorder="1" applyAlignment="1" applyProtection="1">
      <alignment horizontal="center" vertical="center" textRotation="255"/>
      <protection locked="0"/>
    </xf>
    <xf numFmtId="0" fontId="2" fillId="0" borderId="53" xfId="0" applyFont="1" applyBorder="1" applyAlignment="1" applyProtection="1">
      <alignment vertical="center" textRotation="255"/>
      <protection locked="0"/>
    </xf>
    <xf numFmtId="0" fontId="2" fillId="0" borderId="98" xfId="0" applyFont="1" applyBorder="1" applyAlignment="1" applyProtection="1">
      <alignment vertical="center" textRotation="255"/>
      <protection locked="0"/>
    </xf>
    <xf numFmtId="0" fontId="2" fillId="0" borderId="52" xfId="0" applyFont="1" applyBorder="1" applyAlignment="1" applyProtection="1">
      <alignment vertical="center" textRotation="255"/>
      <protection locked="0"/>
    </xf>
    <xf numFmtId="0" fontId="21" fillId="2" borderId="14" xfId="0" applyFont="1" applyFill="1" applyBorder="1" applyAlignment="1" applyProtection="1">
      <alignment horizontal="center" vertical="center"/>
      <protection locked="0"/>
    </xf>
    <xf numFmtId="38" fontId="2" fillId="0" borderId="97" xfId="2" applyFont="1" applyFill="1" applyBorder="1" applyAlignment="1" applyProtection="1">
      <alignment horizontal="center" vertical="center"/>
      <protection locked="0"/>
    </xf>
    <xf numFmtId="38" fontId="2" fillId="0" borderId="23" xfId="2" applyFont="1" applyFill="1" applyBorder="1" applyAlignment="1" applyProtection="1">
      <alignment horizontal="center" vertical="center"/>
      <protection locked="0"/>
    </xf>
    <xf numFmtId="38" fontId="2" fillId="0" borderId="24" xfId="2" applyFont="1" applyFill="1" applyBorder="1" applyAlignment="1" applyProtection="1">
      <alignment horizontal="center" vertical="center"/>
      <protection locked="0"/>
    </xf>
    <xf numFmtId="177" fontId="0" fillId="0" borderId="51" xfId="0" applyNumberFormat="1" applyBorder="1" applyAlignment="1" applyProtection="1">
      <alignment horizontal="center" vertical="center" textRotation="255"/>
      <protection locked="0"/>
    </xf>
    <xf numFmtId="177" fontId="0" fillId="0" borderId="52" xfId="0" applyNumberFormat="1" applyBorder="1" applyAlignment="1" applyProtection="1">
      <alignment horizontal="center" vertical="center" textRotation="255"/>
      <protection locked="0"/>
    </xf>
    <xf numFmtId="38" fontId="17" fillId="7" borderId="0" xfId="2" applyFont="1" applyFill="1" applyBorder="1" applyAlignment="1" applyProtection="1">
      <alignment horizontal="center" vertical="center"/>
      <protection locked="0"/>
    </xf>
    <xf numFmtId="38" fontId="4" fillId="7" borderId="0" xfId="2" applyFont="1" applyFill="1" applyBorder="1" applyAlignment="1" applyProtection="1">
      <alignment horizontal="center" vertical="center"/>
      <protection locked="0"/>
    </xf>
    <xf numFmtId="38" fontId="4" fillId="7" borderId="6" xfId="2" applyFont="1" applyFill="1" applyBorder="1" applyAlignment="1" applyProtection="1">
      <alignment horizontal="center" vertical="center"/>
      <protection locked="0"/>
    </xf>
    <xf numFmtId="0" fontId="0" fillId="0" borderId="53" xfId="0" applyBorder="1" applyAlignment="1" applyProtection="1">
      <alignment vertical="center" textRotation="255"/>
      <protection locked="0"/>
    </xf>
    <xf numFmtId="0" fontId="0" fillId="0" borderId="98" xfId="0" applyBorder="1" applyAlignment="1" applyProtection="1">
      <alignment vertical="center"/>
      <protection locked="0"/>
    </xf>
    <xf numFmtId="0" fontId="0" fillId="0" borderId="52" xfId="0" applyBorder="1" applyAlignment="1" applyProtection="1">
      <alignment vertical="center"/>
      <protection locked="0"/>
    </xf>
    <xf numFmtId="38" fontId="0" fillId="0" borderId="23" xfId="2" applyFont="1" applyFill="1" applyBorder="1" applyAlignment="1" applyProtection="1">
      <alignment horizontal="center" vertical="center"/>
      <protection locked="0"/>
    </xf>
    <xf numFmtId="38" fontId="0" fillId="0" borderId="24" xfId="2" applyFont="1" applyFill="1" applyBorder="1" applyAlignment="1" applyProtection="1">
      <alignment horizontal="center" vertical="center"/>
      <protection locked="0"/>
    </xf>
    <xf numFmtId="38" fontId="2" fillId="0" borderId="50" xfId="2" applyFont="1" applyFill="1" applyBorder="1" applyAlignment="1" applyProtection="1">
      <alignment horizontal="center" vertical="center"/>
      <protection locked="0"/>
    </xf>
    <xf numFmtId="38" fontId="2" fillId="0" borderId="100" xfId="2" applyFont="1" applyFill="1" applyBorder="1" applyAlignment="1" applyProtection="1">
      <alignment horizontal="center" vertical="center"/>
      <protection locked="0"/>
    </xf>
    <xf numFmtId="38" fontId="2" fillId="0" borderId="99" xfId="2" applyFont="1" applyFill="1" applyBorder="1" applyAlignment="1" applyProtection="1">
      <alignment horizontal="center" vertical="center"/>
      <protection locked="0"/>
    </xf>
    <xf numFmtId="38" fontId="2" fillId="0" borderId="44" xfId="2" applyFont="1" applyFill="1" applyBorder="1" applyAlignment="1" applyProtection="1">
      <alignment horizontal="center" vertical="center"/>
      <protection locked="0"/>
    </xf>
    <xf numFmtId="38" fontId="2" fillId="0" borderId="45" xfId="2" applyFont="1" applyFill="1" applyBorder="1" applyAlignment="1" applyProtection="1">
      <alignment horizontal="center" vertical="center"/>
      <protection locked="0"/>
    </xf>
    <xf numFmtId="0" fontId="21" fillId="2" borderId="3" xfId="0" applyFont="1" applyFill="1" applyBorder="1" applyAlignment="1" applyProtection="1">
      <alignment horizontal="center" vertical="center" shrinkToFit="1"/>
      <protection locked="0"/>
    </xf>
    <xf numFmtId="0" fontId="21" fillId="2" borderId="94" xfId="0" applyFont="1" applyFill="1" applyBorder="1" applyAlignment="1" applyProtection="1">
      <alignment horizontal="center" vertical="center" shrinkToFit="1"/>
      <protection locked="0"/>
    </xf>
    <xf numFmtId="38" fontId="2" fillId="0" borderId="12" xfId="2" applyFont="1" applyFill="1" applyBorder="1" applyAlignment="1">
      <alignment horizontal="center" vertical="center"/>
    </xf>
    <xf numFmtId="38" fontId="2" fillId="0" borderId="27" xfId="2" applyFont="1" applyFill="1" applyBorder="1" applyAlignment="1">
      <alignment horizontal="center" vertical="center"/>
    </xf>
    <xf numFmtId="38" fontId="2" fillId="0" borderId="28" xfId="2" applyFont="1" applyFill="1" applyBorder="1" applyAlignment="1">
      <alignment horizontal="center" vertical="center"/>
    </xf>
    <xf numFmtId="0" fontId="4" fillId="2" borderId="87"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0" fillId="2" borderId="97" xfId="0" applyFill="1" applyBorder="1" applyAlignment="1">
      <alignment horizontal="center" vertical="center"/>
    </xf>
    <xf numFmtId="0" fontId="0" fillId="2" borderId="23" xfId="0" applyFill="1" applyBorder="1" applyAlignment="1">
      <alignment horizontal="center" vertical="center"/>
    </xf>
    <xf numFmtId="0" fontId="0" fillId="2" borderId="24" xfId="0" applyFill="1"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38" fontId="17" fillId="2" borderId="14" xfId="2" applyFont="1" applyFill="1" applyBorder="1" applyAlignment="1">
      <alignment horizontal="center" vertical="center"/>
    </xf>
    <xf numFmtId="38" fontId="4" fillId="2" borderId="14" xfId="2" applyFont="1" applyFill="1" applyBorder="1" applyAlignment="1">
      <alignment horizontal="center" vertical="center"/>
    </xf>
    <xf numFmtId="38" fontId="4" fillId="2" borderId="21" xfId="2" applyFont="1" applyFill="1" applyBorder="1" applyAlignment="1">
      <alignment horizontal="center" vertical="center"/>
    </xf>
    <xf numFmtId="0" fontId="6" fillId="2" borderId="0" xfId="0" applyFont="1" applyFill="1" applyAlignment="1">
      <alignment vertical="center"/>
    </xf>
    <xf numFmtId="0" fontId="0" fillId="0" borderId="24" xfId="0" applyBorder="1" applyAlignment="1">
      <alignment horizontal="center" vertical="center"/>
    </xf>
    <xf numFmtId="0" fontId="0" fillId="2" borderId="18" xfId="0" applyFill="1" applyBorder="1" applyAlignment="1">
      <alignment horizontal="center" vertical="center"/>
    </xf>
    <xf numFmtId="0" fontId="0" fillId="2" borderId="51" xfId="0" applyFill="1" applyBorder="1" applyAlignment="1">
      <alignment horizontal="center" vertical="center" textRotation="255"/>
    </xf>
    <xf numFmtId="0" fontId="0" fillId="2" borderId="98" xfId="0" applyFill="1" applyBorder="1" applyAlignment="1">
      <alignment horizontal="center" vertical="center" textRotation="255"/>
    </xf>
    <xf numFmtId="0" fontId="0" fillId="2" borderId="52" xfId="0" applyFill="1" applyBorder="1" applyAlignment="1">
      <alignment horizontal="center" vertical="center" textRotation="255"/>
    </xf>
    <xf numFmtId="0" fontId="0" fillId="0" borderId="97" xfId="0" applyBorder="1" applyAlignment="1">
      <alignment horizontal="center" vertical="center"/>
    </xf>
    <xf numFmtId="0" fontId="0" fillId="0" borderId="23" xfId="0" applyBorder="1" applyAlignment="1">
      <alignment horizontal="center" vertical="center"/>
    </xf>
    <xf numFmtId="0" fontId="26" fillId="2" borderId="3" xfId="0" applyFont="1" applyFill="1" applyBorder="1" applyAlignment="1" applyProtection="1">
      <alignment horizontal="center" vertical="center" shrinkToFit="1"/>
      <protection locked="0"/>
    </xf>
    <xf numFmtId="0" fontId="26" fillId="2" borderId="94" xfId="0" applyFont="1" applyFill="1" applyBorder="1" applyAlignment="1" applyProtection="1">
      <alignment horizontal="center" vertical="center" shrinkToFit="1"/>
      <protection locked="0"/>
    </xf>
    <xf numFmtId="38" fontId="4" fillId="7" borderId="44" xfId="2" applyFont="1" applyFill="1" applyBorder="1" applyAlignment="1">
      <alignment horizontal="center" vertical="center"/>
    </xf>
    <xf numFmtId="38" fontId="4" fillId="7" borderId="33" xfId="2" applyFont="1" applyFill="1" applyBorder="1" applyAlignment="1">
      <alignment horizontal="center" vertical="center"/>
    </xf>
    <xf numFmtId="38" fontId="2" fillId="0" borderId="11" xfId="2" applyFont="1" applyFill="1" applyBorder="1" applyAlignment="1">
      <alignment horizontal="center" vertical="center"/>
    </xf>
    <xf numFmtId="177" fontId="0" fillId="2" borderId="53" xfId="0" applyNumberFormat="1" applyFill="1" applyBorder="1" applyAlignment="1">
      <alignment horizontal="center" vertical="center" textRotation="255"/>
    </xf>
    <xf numFmtId="177" fontId="0" fillId="2" borderId="98" xfId="0" applyNumberFormat="1" applyFill="1" applyBorder="1" applyAlignment="1">
      <alignment horizontal="center" vertical="center" textRotation="255"/>
    </xf>
    <xf numFmtId="177" fontId="0" fillId="2" borderId="52" xfId="0" applyNumberFormat="1" applyFill="1" applyBorder="1" applyAlignment="1">
      <alignment horizontal="center" vertical="center" textRotation="255"/>
    </xf>
    <xf numFmtId="38" fontId="17" fillId="7" borderId="44" xfId="2" applyFont="1" applyFill="1" applyBorder="1" applyAlignment="1">
      <alignment horizontal="center" vertical="center"/>
    </xf>
    <xf numFmtId="38" fontId="17" fillId="7" borderId="0" xfId="2" applyFont="1" applyFill="1" applyBorder="1" applyAlignment="1">
      <alignment horizontal="center" vertical="center"/>
    </xf>
    <xf numFmtId="38" fontId="4" fillId="7" borderId="0" xfId="2" applyFont="1" applyFill="1" applyBorder="1" applyAlignment="1">
      <alignment horizontal="center" vertical="center"/>
    </xf>
    <xf numFmtId="38" fontId="4" fillId="7" borderId="6" xfId="2" applyFont="1" applyFill="1" applyBorder="1" applyAlignment="1">
      <alignment horizontal="center" vertical="center"/>
    </xf>
    <xf numFmtId="38" fontId="17" fillId="7" borderId="14" xfId="2" applyFont="1" applyFill="1" applyBorder="1" applyAlignment="1">
      <alignment horizontal="center" vertical="center"/>
    </xf>
    <xf numFmtId="38" fontId="4" fillId="7" borderId="14" xfId="2" applyFont="1" applyFill="1" applyBorder="1" applyAlignment="1">
      <alignment horizontal="center" vertical="center"/>
    </xf>
    <xf numFmtId="38" fontId="4" fillId="7" borderId="21" xfId="2" applyFont="1" applyFill="1" applyBorder="1" applyAlignment="1">
      <alignment horizontal="center" vertical="center"/>
    </xf>
    <xf numFmtId="0" fontId="0" fillId="0" borderId="53" xfId="0" applyBorder="1" applyAlignment="1">
      <alignment horizontal="center" vertical="center" textRotation="255"/>
    </xf>
    <xf numFmtId="0" fontId="0" fillId="0" borderId="98" xfId="0" applyBorder="1" applyAlignment="1">
      <alignment horizontal="center" vertical="center" textRotation="255"/>
    </xf>
    <xf numFmtId="0" fontId="0" fillId="0" borderId="52" xfId="0" applyBorder="1" applyAlignment="1">
      <alignment horizontal="center" vertical="center" textRotation="255"/>
    </xf>
    <xf numFmtId="38" fontId="2" fillId="0" borderId="5" xfId="2" applyFont="1" applyFill="1" applyBorder="1" applyAlignment="1">
      <alignment horizontal="center" vertical="center"/>
    </xf>
    <xf numFmtId="38" fontId="0" fillId="0" borderId="12" xfId="2" applyFont="1" applyFill="1" applyBorder="1" applyAlignment="1">
      <alignment horizontal="center" vertical="center"/>
    </xf>
    <xf numFmtId="0" fontId="0" fillId="0" borderId="51" xfId="0" applyBorder="1" applyAlignment="1">
      <alignment vertical="center" textRotation="255"/>
    </xf>
    <xf numFmtId="0" fontId="0" fillId="0" borderId="98" xfId="0" applyBorder="1" applyAlignment="1">
      <alignment vertical="center" textRotation="255"/>
    </xf>
    <xf numFmtId="0" fontId="0" fillId="0" borderId="52" xfId="0" applyBorder="1" applyAlignment="1">
      <alignment vertical="center" textRotation="255"/>
    </xf>
    <xf numFmtId="38" fontId="2" fillId="0" borderId="18" xfId="2" applyFill="1" applyBorder="1" applyAlignment="1">
      <alignment horizontal="center" vertical="center"/>
    </xf>
    <xf numFmtId="38" fontId="0" fillId="0" borderId="18" xfId="2" applyFont="1" applyFill="1" applyBorder="1" applyAlignment="1">
      <alignment horizontal="center" vertical="center"/>
    </xf>
    <xf numFmtId="177" fontId="0" fillId="0" borderId="53" xfId="0" applyNumberFormat="1" applyBorder="1" applyAlignment="1">
      <alignment horizontal="center" vertical="center" textRotation="255"/>
    </xf>
    <xf numFmtId="0" fontId="0" fillId="0" borderId="51" xfId="0" applyBorder="1" applyAlignment="1">
      <alignment horizontal="center" vertical="center" textRotation="255"/>
    </xf>
    <xf numFmtId="0" fontId="0" fillId="0" borderId="100" xfId="0" applyBorder="1" applyAlignment="1">
      <alignment horizontal="center" vertical="center"/>
    </xf>
    <xf numFmtId="0" fontId="6" fillId="7" borderId="0" xfId="0" applyFont="1" applyFill="1" applyAlignment="1">
      <alignment vertical="center"/>
    </xf>
    <xf numFmtId="0" fontId="21" fillId="0" borderId="14" xfId="0" applyFont="1" applyBorder="1" applyAlignment="1" applyProtection="1">
      <alignment horizontal="center" vertical="center"/>
      <protection locked="0"/>
    </xf>
    <xf numFmtId="0" fontId="22" fillId="0" borderId="3" xfId="0" applyFont="1" applyBorder="1" applyAlignment="1" applyProtection="1">
      <alignment horizontal="center" vertical="center" shrinkToFit="1"/>
      <protection locked="0"/>
    </xf>
    <xf numFmtId="0" fontId="22" fillId="0" borderId="94" xfId="0" applyFont="1" applyBorder="1" applyAlignment="1" applyProtection="1">
      <alignment horizontal="center" vertical="center" shrinkToFit="1"/>
      <protection locked="0"/>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183" fontId="26" fillId="7" borderId="91" xfId="0" applyNumberFormat="1" applyFont="1" applyFill="1" applyBorder="1" applyAlignment="1" applyProtection="1">
      <alignment horizontal="right" vertical="center" shrinkToFit="1"/>
      <protection locked="0"/>
    </xf>
    <xf numFmtId="183" fontId="26" fillId="7" borderId="92" xfId="0" applyNumberFormat="1" applyFont="1" applyFill="1" applyBorder="1" applyAlignment="1" applyProtection="1">
      <alignment horizontal="right" vertical="center" shrinkToFit="1"/>
      <protection locked="0"/>
    </xf>
    <xf numFmtId="183" fontId="26" fillId="7" borderId="93" xfId="0" applyNumberFormat="1" applyFont="1" applyFill="1" applyBorder="1" applyAlignment="1" applyProtection="1">
      <alignment horizontal="right" vertical="center" shrinkToFit="1"/>
      <protection locked="0"/>
    </xf>
    <xf numFmtId="183" fontId="26" fillId="7" borderId="1" xfId="0" applyNumberFormat="1" applyFont="1" applyFill="1" applyBorder="1" applyAlignment="1" applyProtection="1">
      <alignment horizontal="right" vertical="center" shrinkToFit="1"/>
      <protection locked="0"/>
    </xf>
    <xf numFmtId="0" fontId="11" fillId="7" borderId="95" xfId="0" applyFont="1" applyFill="1" applyBorder="1" applyAlignment="1" applyProtection="1">
      <alignment horizontal="center" vertical="center"/>
      <protection locked="0"/>
    </xf>
    <xf numFmtId="0" fontId="11" fillId="7" borderId="96" xfId="0" applyFont="1" applyFill="1" applyBorder="1" applyAlignment="1" applyProtection="1">
      <alignment horizontal="center" vertical="center"/>
      <protection locked="0"/>
    </xf>
    <xf numFmtId="38" fontId="22" fillId="7" borderId="2" xfId="2" applyFont="1" applyFill="1" applyBorder="1" applyAlignment="1" applyProtection="1">
      <alignment horizontal="center" vertical="center"/>
      <protection locked="0"/>
    </xf>
    <xf numFmtId="38" fontId="22" fillId="7" borderId="4" xfId="2" applyFont="1" applyFill="1" applyBorder="1" applyAlignment="1" applyProtection="1">
      <alignment horizontal="center" vertical="center"/>
      <protection locked="0"/>
    </xf>
    <xf numFmtId="0" fontId="28"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38" fontId="28" fillId="0" borderId="3" xfId="2" applyFont="1" applyBorder="1" applyAlignment="1">
      <alignment horizontal="distributed" vertical="center"/>
    </xf>
    <xf numFmtId="38" fontId="28" fillId="0" borderId="3" xfId="2" applyFont="1" applyBorder="1" applyAlignment="1">
      <alignment horizontal="center" vertical="center"/>
    </xf>
    <xf numFmtId="0" fontId="28" fillId="0" borderId="37" xfId="0" applyFont="1" applyBorder="1" applyAlignment="1">
      <alignment horizontal="distributed" vertical="center"/>
    </xf>
    <xf numFmtId="0" fontId="28" fillId="0" borderId="38" xfId="0" applyFont="1" applyBorder="1" applyAlignment="1">
      <alignment horizontal="distributed" vertical="center"/>
    </xf>
    <xf numFmtId="0" fontId="28" fillId="0" borderId="40" xfId="0" applyFont="1" applyBorder="1" applyAlignment="1">
      <alignment horizontal="distributed" vertical="center"/>
    </xf>
    <xf numFmtId="38" fontId="28" fillId="0" borderId="39" xfId="2" applyFont="1" applyBorder="1" applyAlignment="1">
      <alignment horizontal="right" vertical="center"/>
    </xf>
    <xf numFmtId="38" fontId="28" fillId="0" borderId="38" xfId="2" applyFont="1" applyBorder="1" applyAlignment="1">
      <alignment horizontal="right" vertical="center"/>
    </xf>
    <xf numFmtId="38" fontId="12" fillId="0" borderId="39" xfId="2" applyFont="1" applyBorder="1" applyAlignment="1" applyProtection="1">
      <alignment vertical="center"/>
      <protection locked="0"/>
    </xf>
    <xf numFmtId="38" fontId="12" fillId="0" borderId="38" xfId="2" applyFont="1" applyBorder="1" applyAlignment="1" applyProtection="1">
      <alignment vertical="center"/>
      <protection locked="0"/>
    </xf>
    <xf numFmtId="0" fontId="28" fillId="0" borderId="26" xfId="0" applyFont="1" applyBorder="1" applyAlignment="1">
      <alignment horizontal="distributed" vertical="center"/>
    </xf>
    <xf numFmtId="0" fontId="28" fillId="0" borderId="27" xfId="0" applyFont="1" applyBorder="1" applyAlignment="1">
      <alignment horizontal="distributed" vertical="center"/>
    </xf>
    <xf numFmtId="0" fontId="28" fillId="0" borderId="28" xfId="0" applyFont="1" applyBorder="1" applyAlignment="1">
      <alignment horizontal="distributed" vertical="center"/>
    </xf>
    <xf numFmtId="38" fontId="28" fillId="0" borderId="12" xfId="2" applyFont="1" applyBorder="1" applyAlignment="1">
      <alignment horizontal="right" vertical="center"/>
    </xf>
    <xf numFmtId="38" fontId="28" fillId="0" borderId="27" xfId="2" applyFont="1" applyBorder="1" applyAlignment="1">
      <alignment horizontal="right" vertical="center"/>
    </xf>
    <xf numFmtId="38" fontId="12" fillId="0" borderId="12" xfId="2" applyFont="1" applyBorder="1" applyAlignment="1" applyProtection="1">
      <alignment vertical="center"/>
      <protection locked="0"/>
    </xf>
    <xf numFmtId="38" fontId="12" fillId="0" borderId="27" xfId="2" applyFont="1" applyBorder="1" applyAlignment="1" applyProtection="1">
      <alignment vertical="center"/>
      <protection locked="0"/>
    </xf>
    <xf numFmtId="38" fontId="18" fillId="0" borderId="97" xfId="2" applyFont="1" applyBorder="1" applyAlignment="1">
      <alignment horizontal="right" vertical="center"/>
    </xf>
    <xf numFmtId="38" fontId="18" fillId="0" borderId="23" xfId="2" applyFont="1" applyBorder="1" applyAlignment="1">
      <alignment horizontal="right" vertical="center"/>
    </xf>
    <xf numFmtId="0" fontId="28" fillId="0" borderId="22" xfId="0" applyFont="1" applyBorder="1" applyAlignment="1">
      <alignment horizontal="distributed" vertical="center"/>
    </xf>
    <xf numFmtId="0" fontId="28" fillId="0" borderId="23" xfId="0" applyFont="1" applyBorder="1" applyAlignment="1">
      <alignment horizontal="distributed" vertical="center"/>
    </xf>
    <xf numFmtId="0" fontId="28" fillId="0" borderId="24" xfId="0" applyFont="1" applyBorder="1" applyAlignment="1">
      <alignment horizontal="distributed" vertical="center"/>
    </xf>
    <xf numFmtId="38" fontId="28" fillId="0" borderId="97" xfId="2" applyFont="1" applyBorder="1" applyAlignment="1">
      <alignment horizontal="right" vertical="center"/>
    </xf>
    <xf numFmtId="38" fontId="28" fillId="0" borderId="23" xfId="2" applyFont="1" applyBorder="1" applyAlignment="1">
      <alignment horizontal="right" vertical="center"/>
    </xf>
    <xf numFmtId="38" fontId="18" fillId="0" borderId="10" xfId="0" applyNumberFormat="1" applyFont="1" applyBorder="1"/>
    <xf numFmtId="38" fontId="18" fillId="0" borderId="14" xfId="0" applyNumberFormat="1" applyFont="1" applyBorder="1"/>
    <xf numFmtId="0" fontId="34" fillId="0" borderId="0" xfId="0" applyFont="1" applyAlignment="1">
      <alignment horizontal="distributed" vertical="center"/>
    </xf>
    <xf numFmtId="38" fontId="28" fillId="0" borderId="14" xfId="2" applyFont="1" applyBorder="1" applyAlignment="1">
      <alignment vertical="center"/>
    </xf>
    <xf numFmtId="38" fontId="18" fillId="0" borderId="12" xfId="2" applyFont="1" applyBorder="1" applyAlignment="1" applyProtection="1">
      <alignment horizontal="right" vertical="center"/>
      <protection locked="0"/>
    </xf>
    <xf numFmtId="38" fontId="18" fillId="0" borderId="27" xfId="2" applyFont="1" applyBorder="1" applyAlignment="1" applyProtection="1">
      <alignment horizontal="right" vertical="center"/>
      <protection locked="0"/>
    </xf>
    <xf numFmtId="49" fontId="34" fillId="0" borderId="13" xfId="0" applyNumberFormat="1" applyFont="1" applyBorder="1" applyAlignment="1">
      <alignment horizontal="center" vertical="center" textRotation="255"/>
    </xf>
    <xf numFmtId="49" fontId="0" fillId="0" borderId="6" xfId="0" applyNumberFormat="1" applyBorder="1" applyAlignment="1">
      <alignment horizontal="center" vertical="center" textRotation="255"/>
    </xf>
    <xf numFmtId="49" fontId="0" fillId="0" borderId="13" xfId="0" applyNumberFormat="1" applyBorder="1" applyAlignment="1">
      <alignment horizontal="center" vertical="center" textRotation="255"/>
    </xf>
    <xf numFmtId="49" fontId="0" fillId="0" borderId="15" xfId="0" applyNumberFormat="1" applyBorder="1" applyAlignment="1">
      <alignment horizontal="center" vertical="center" textRotation="255"/>
    </xf>
    <xf numFmtId="49" fontId="0" fillId="0" borderId="21" xfId="0" applyNumberFormat="1" applyBorder="1" applyAlignment="1">
      <alignment horizontal="center" vertical="center" textRotation="255"/>
    </xf>
    <xf numFmtId="38" fontId="2" fillId="0" borderId="12" xfId="0" applyNumberFormat="1" applyFont="1" applyBorder="1" applyAlignment="1">
      <alignment horizontal="right" vertical="center"/>
    </xf>
    <xf numFmtId="0" fontId="2" fillId="0" borderId="27" xfId="0" applyFont="1" applyBorder="1" applyAlignment="1">
      <alignment horizontal="right" vertical="center"/>
    </xf>
    <xf numFmtId="0" fontId="2" fillId="0" borderId="12" xfId="0" applyFont="1" applyBorder="1" applyAlignment="1">
      <alignment horizontal="center" vertical="center"/>
    </xf>
    <xf numFmtId="0" fontId="2" fillId="0" borderId="27" xfId="0" applyFont="1" applyBorder="1" applyAlignment="1">
      <alignment horizontal="center" vertical="center"/>
    </xf>
    <xf numFmtId="38" fontId="18" fillId="0" borderId="12" xfId="2" applyFont="1" applyBorder="1" applyAlignment="1" applyProtection="1">
      <alignment vertical="center"/>
      <protection locked="0"/>
    </xf>
    <xf numFmtId="38" fontId="18" fillId="0" borderId="27" xfId="2" applyFont="1" applyBorder="1" applyAlignment="1" applyProtection="1">
      <alignment vertical="center"/>
      <protection locked="0"/>
    </xf>
    <xf numFmtId="38" fontId="2" fillId="0" borderId="39" xfId="0" applyNumberFormat="1" applyFont="1" applyBorder="1" applyAlignment="1">
      <alignment horizontal="right" vertical="center"/>
    </xf>
    <xf numFmtId="0" fontId="2" fillId="0" borderId="38" xfId="0" applyFont="1" applyBorder="1" applyAlignment="1">
      <alignment horizontal="right" vertical="center"/>
    </xf>
    <xf numFmtId="38" fontId="2" fillId="0" borderId="39" xfId="2" applyFont="1" applyBorder="1" applyAlignment="1">
      <alignment vertical="center"/>
    </xf>
    <xf numFmtId="38" fontId="2" fillId="0" borderId="38" xfId="2" applyFont="1" applyBorder="1" applyAlignment="1">
      <alignment vertical="center"/>
    </xf>
    <xf numFmtId="38" fontId="28" fillId="0" borderId="39" xfId="2" applyFont="1" applyBorder="1" applyAlignment="1">
      <alignment vertical="center"/>
    </xf>
    <xf numFmtId="38" fontId="28" fillId="0" borderId="38" xfId="2" applyFont="1" applyBorder="1" applyAlignment="1">
      <alignment vertical="center"/>
    </xf>
    <xf numFmtId="0" fontId="28" fillId="0" borderId="44" xfId="0" applyFont="1" applyBorder="1" applyAlignment="1">
      <alignment horizontal="distributed" vertical="center"/>
    </xf>
    <xf numFmtId="0" fontId="28" fillId="0" borderId="45" xfId="0" applyFont="1" applyBorder="1" applyAlignment="1">
      <alignment horizontal="distributed" vertical="center"/>
    </xf>
    <xf numFmtId="38" fontId="28" fillId="0" borderId="99" xfId="2" applyFont="1" applyBorder="1" applyAlignment="1">
      <alignment horizontal="right" vertical="center"/>
    </xf>
    <xf numFmtId="38" fontId="28" fillId="0" borderId="44" xfId="2" applyFont="1" applyBorder="1" applyAlignment="1">
      <alignment horizontal="right" vertical="center"/>
    </xf>
    <xf numFmtId="38" fontId="18" fillId="0" borderId="99" xfId="2" applyFont="1" applyBorder="1" applyAlignment="1" applyProtection="1">
      <alignment horizontal="right" vertical="center"/>
      <protection locked="0"/>
    </xf>
    <xf numFmtId="38" fontId="18" fillId="0" borderId="44" xfId="2" applyFont="1" applyBorder="1" applyAlignment="1" applyProtection="1">
      <alignment horizontal="right" vertical="center"/>
      <protection locked="0"/>
    </xf>
    <xf numFmtId="38" fontId="28" fillId="0" borderId="12" xfId="2" applyFont="1" applyBorder="1" applyAlignment="1">
      <alignment vertical="center"/>
    </xf>
    <xf numFmtId="38" fontId="28" fillId="0" borderId="27" xfId="2" applyFont="1" applyBorder="1" applyAlignment="1">
      <alignment vertical="center"/>
    </xf>
    <xf numFmtId="49" fontId="28" fillId="0" borderId="13" xfId="0" applyNumberFormat="1" applyFont="1" applyBorder="1" applyAlignment="1">
      <alignment horizontal="center" vertical="center" textRotation="255"/>
    </xf>
    <xf numFmtId="49" fontId="28" fillId="0" borderId="6" xfId="0" applyNumberFormat="1" applyFont="1" applyBorder="1" applyAlignment="1">
      <alignment horizontal="center" vertical="center" textRotation="255"/>
    </xf>
    <xf numFmtId="38" fontId="28" fillId="0" borderId="97" xfId="2" applyFont="1" applyBorder="1" applyAlignment="1">
      <alignment vertical="center"/>
    </xf>
    <xf numFmtId="38" fontId="28" fillId="0" borderId="23" xfId="2" applyFont="1" applyBorder="1" applyAlignment="1">
      <alignment vertical="center"/>
    </xf>
    <xf numFmtId="38" fontId="18" fillId="0" borderId="97" xfId="2" applyFont="1" applyBorder="1" applyAlignment="1" applyProtection="1">
      <alignment vertical="center"/>
      <protection locked="0"/>
    </xf>
    <xf numFmtId="38" fontId="18" fillId="0" borderId="23" xfId="2" applyFont="1" applyBorder="1" applyAlignment="1" applyProtection="1">
      <alignment vertical="center"/>
      <protection locked="0"/>
    </xf>
    <xf numFmtId="49" fontId="34" fillId="0" borderId="13" xfId="0" applyNumberFormat="1" applyFont="1" applyBorder="1" applyAlignment="1">
      <alignment horizontal="center" vertical="center"/>
    </xf>
    <xf numFmtId="49" fontId="34" fillId="0" borderId="6" xfId="0" applyNumberFormat="1" applyFont="1" applyBorder="1" applyAlignment="1">
      <alignment horizontal="center" vertical="center"/>
    </xf>
    <xf numFmtId="49" fontId="34" fillId="0" borderId="6" xfId="0" applyNumberFormat="1" applyFont="1" applyBorder="1" applyAlignment="1">
      <alignment horizontal="center" vertical="center" textRotation="255"/>
    </xf>
    <xf numFmtId="49" fontId="34" fillId="0" borderId="15" xfId="0" applyNumberFormat="1" applyFont="1" applyBorder="1" applyAlignment="1">
      <alignment horizontal="center" vertical="center" textRotation="255"/>
    </xf>
    <xf numFmtId="49" fontId="34" fillId="0" borderId="21" xfId="0" applyNumberFormat="1" applyFont="1" applyBorder="1" applyAlignment="1">
      <alignment horizontal="center" vertical="center" textRotation="255"/>
    </xf>
    <xf numFmtId="38" fontId="12" fillId="0" borderId="97" xfId="2" applyFont="1" applyBorder="1" applyAlignment="1" applyProtection="1">
      <alignment vertical="center"/>
      <protection locked="0"/>
    </xf>
    <xf numFmtId="38" fontId="12" fillId="0" borderId="23" xfId="2" applyFont="1" applyBorder="1" applyAlignment="1" applyProtection="1">
      <alignment vertical="center"/>
      <protection locked="0"/>
    </xf>
    <xf numFmtId="49" fontId="28" fillId="0" borderId="15" xfId="0" applyNumberFormat="1" applyFont="1" applyBorder="1" applyAlignment="1">
      <alignment horizontal="center" vertical="center" textRotation="255"/>
    </xf>
    <xf numFmtId="49" fontId="28" fillId="0" borderId="21" xfId="0" applyNumberFormat="1" applyFont="1" applyBorder="1" applyAlignment="1">
      <alignment horizontal="center" vertical="center" textRotation="255"/>
    </xf>
    <xf numFmtId="38" fontId="18" fillId="0" borderId="97" xfId="2" applyFont="1" applyBorder="1" applyAlignment="1">
      <alignment vertical="center"/>
    </xf>
    <xf numFmtId="38" fontId="18" fillId="0" borderId="23" xfId="2" applyFont="1" applyBorder="1" applyAlignment="1">
      <alignment vertical="center"/>
    </xf>
    <xf numFmtId="0" fontId="38" fillId="0" borderId="10" xfId="0" applyFont="1" applyBorder="1" applyAlignment="1">
      <alignment horizontal="center" vertical="center"/>
    </xf>
    <xf numFmtId="0" fontId="38" fillId="0" borderId="14" xfId="0" applyFont="1" applyBorder="1" applyAlignment="1">
      <alignment horizontal="center" vertical="center"/>
    </xf>
    <xf numFmtId="0" fontId="35" fillId="0" borderId="20" xfId="0" applyFont="1" applyBorder="1" applyAlignment="1">
      <alignment horizontal="center" vertical="center"/>
    </xf>
    <xf numFmtId="0" fontId="35" fillId="0" borderId="10" xfId="0" applyFont="1" applyBorder="1" applyAlignment="1">
      <alignment horizontal="center" vertical="center"/>
    </xf>
    <xf numFmtId="0" fontId="35" fillId="0" borderId="8" xfId="0" applyFont="1" applyBorder="1" applyAlignment="1">
      <alignment horizontal="center" vertical="center"/>
    </xf>
    <xf numFmtId="0" fontId="35" fillId="0" borderId="15" xfId="0" applyFont="1" applyBorder="1" applyAlignment="1">
      <alignment horizontal="center" vertical="center"/>
    </xf>
    <xf numFmtId="0" fontId="35" fillId="0" borderId="14" xfId="0" applyFont="1" applyBorder="1" applyAlignment="1">
      <alignment horizontal="center" vertical="center"/>
    </xf>
    <xf numFmtId="0" fontId="35" fillId="0" borderId="21" xfId="0" applyFont="1" applyBorder="1" applyAlignment="1">
      <alignment horizontal="center" vertical="center"/>
    </xf>
    <xf numFmtId="0" fontId="38" fillId="0" borderId="20" xfId="0" applyFont="1" applyBorder="1" applyAlignment="1">
      <alignment horizontal="center" vertical="center"/>
    </xf>
    <xf numFmtId="0" fontId="38" fillId="0" borderId="15" xfId="0" applyFont="1" applyBorder="1" applyAlignment="1">
      <alignment horizontal="center" vertical="center"/>
    </xf>
    <xf numFmtId="0" fontId="0" fillId="0" borderId="23" xfId="0" applyBorder="1"/>
    <xf numFmtId="0" fontId="28" fillId="0" borderId="3" xfId="0" applyFont="1" applyBorder="1" applyAlignment="1">
      <alignment horizontal="distributed" vertical="center"/>
    </xf>
    <xf numFmtId="0" fontId="28" fillId="0" borderId="7" xfId="0" applyFont="1" applyBorder="1" applyAlignment="1">
      <alignment horizontal="center" vertical="center"/>
    </xf>
    <xf numFmtId="0" fontId="35" fillId="0" borderId="13" xfId="0" applyFont="1" applyBorder="1" applyAlignment="1">
      <alignment horizontal="center" vertical="center"/>
    </xf>
    <xf numFmtId="0" fontId="35" fillId="0" borderId="0" xfId="0" applyFont="1" applyAlignment="1">
      <alignment horizontal="center" vertical="center"/>
    </xf>
    <xf numFmtId="0" fontId="35" fillId="0" borderId="6" xfId="0" applyFont="1" applyBorder="1" applyAlignment="1">
      <alignment horizontal="center" vertical="center"/>
    </xf>
    <xf numFmtId="0" fontId="38" fillId="0" borderId="13" xfId="0" applyFont="1" applyBorder="1" applyAlignment="1">
      <alignment horizontal="center" vertical="center"/>
    </xf>
    <xf numFmtId="0" fontId="38" fillId="0" borderId="0" xfId="0" applyFont="1" applyAlignment="1">
      <alignment horizontal="center" vertical="center"/>
    </xf>
    <xf numFmtId="0" fontId="38" fillId="0" borderId="6" xfId="0" applyFont="1" applyBorder="1" applyAlignment="1">
      <alignment horizontal="center" vertical="center"/>
    </xf>
    <xf numFmtId="0" fontId="28" fillId="0" borderId="17" xfId="0" applyFont="1" applyBorder="1" applyAlignment="1">
      <alignment horizontal="center" vertical="center"/>
    </xf>
    <xf numFmtId="0" fontId="38" fillId="0" borderId="10" xfId="0" applyFont="1" applyBorder="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21" xfId="0" applyFont="1" applyBorder="1" applyAlignment="1">
      <alignment horizontal="left" vertical="center"/>
    </xf>
    <xf numFmtId="0" fontId="34" fillId="0" borderId="10" xfId="0" applyFont="1" applyBorder="1" applyAlignment="1">
      <alignment horizontal="center" vertical="center"/>
    </xf>
    <xf numFmtId="0" fontId="34" fillId="0" borderId="14" xfId="0" applyFont="1" applyBorder="1" applyAlignment="1">
      <alignment horizontal="center" vertical="center"/>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8" xfId="0" applyFont="1" applyBorder="1" applyAlignment="1">
      <alignment horizontal="center" vertical="center"/>
    </xf>
    <xf numFmtId="0" fontId="34" fillId="0" borderId="21" xfId="0" applyFont="1" applyBorder="1" applyAlignment="1">
      <alignment horizontal="center" vertical="center"/>
    </xf>
    <xf numFmtId="38" fontId="5" fillId="0" borderId="20" xfId="0" applyNumberFormat="1" applyFont="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21" xfId="0" applyFont="1" applyBorder="1" applyAlignment="1">
      <alignment horizontal="center" vertical="center"/>
    </xf>
    <xf numFmtId="38" fontId="14" fillId="0" borderId="10" xfId="0" applyNumberFormat="1" applyFont="1" applyBorder="1" applyAlignment="1">
      <alignment horizontal="right" vertical="center"/>
    </xf>
    <xf numFmtId="38" fontId="14" fillId="0" borderId="14" xfId="0" applyNumberFormat="1" applyFont="1" applyBorder="1" applyAlignment="1">
      <alignment horizontal="right" vertical="center"/>
    </xf>
    <xf numFmtId="0" fontId="10" fillId="0" borderId="101" xfId="0" applyFont="1" applyBorder="1" applyAlignment="1">
      <alignment horizontal="center" vertical="center"/>
    </xf>
    <xf numFmtId="0" fontId="10" fillId="0" borderId="102" xfId="0" applyFont="1" applyBorder="1" applyAlignment="1">
      <alignment horizontal="center" vertical="center"/>
    </xf>
    <xf numFmtId="0" fontId="34" fillId="0" borderId="13" xfId="0" applyFont="1" applyBorder="1" applyAlignment="1">
      <alignment horizontal="center" vertical="center"/>
    </xf>
    <xf numFmtId="0" fontId="34" fillId="0" borderId="0" xfId="0" applyFont="1" applyAlignment="1">
      <alignment horizontal="center" vertical="center"/>
    </xf>
    <xf numFmtId="0" fontId="34" fillId="0" borderId="6" xfId="0" applyFont="1" applyBorder="1" applyAlignment="1">
      <alignment horizontal="center" vertical="center"/>
    </xf>
    <xf numFmtId="0" fontId="4" fillId="0" borderId="10" xfId="0" applyFont="1" applyBorder="1" applyAlignment="1">
      <alignment horizontal="center" vertical="center"/>
    </xf>
    <xf numFmtId="0" fontId="4" fillId="0" borderId="14" xfId="0" applyFont="1" applyBorder="1" applyAlignment="1">
      <alignment horizontal="center" vertical="center"/>
    </xf>
    <xf numFmtId="0" fontId="2" fillId="0" borderId="10" xfId="0" applyFont="1" applyBorder="1" applyAlignment="1">
      <alignment horizontal="left"/>
    </xf>
    <xf numFmtId="0" fontId="29" fillId="0" borderId="0" xfId="0" applyFont="1" applyAlignment="1">
      <alignment horizontal="left" vertical="center"/>
    </xf>
    <xf numFmtId="0" fontId="29" fillId="0" borderId="14" xfId="0" applyFont="1" applyBorder="1" applyAlignment="1">
      <alignment horizontal="left" vertical="center"/>
    </xf>
    <xf numFmtId="0" fontId="10" fillId="0" borderId="10"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38" fontId="30" fillId="0" borderId="0" xfId="0" applyNumberFormat="1" applyFont="1" applyAlignment="1">
      <alignment horizontal="center" vertical="center"/>
    </xf>
    <xf numFmtId="0" fontId="0" fillId="0" borderId="0" xfId="0"/>
    <xf numFmtId="0" fontId="0" fillId="0" borderId="14" xfId="0" applyBorder="1"/>
    <xf numFmtId="0" fontId="5" fillId="0" borderId="20" xfId="0" applyFont="1" applyBorder="1" applyAlignment="1">
      <alignment horizontal="center" vertical="center"/>
    </xf>
    <xf numFmtId="0" fontId="28" fillId="0" borderId="20" xfId="0" applyFont="1" applyBorder="1" applyAlignment="1">
      <alignment horizontal="center" vertical="center"/>
    </xf>
    <xf numFmtId="0" fontId="28" fillId="0" borderId="10" xfId="0" applyFont="1" applyBorder="1" applyAlignment="1">
      <alignment horizontal="center" vertical="center"/>
    </xf>
    <xf numFmtId="0" fontId="28" fillId="0" borderId="8" xfId="0" applyFont="1" applyBorder="1" applyAlignment="1">
      <alignment horizontal="center" vertical="center"/>
    </xf>
    <xf numFmtId="0" fontId="28" fillId="0" borderId="15" xfId="0" applyFont="1" applyBorder="1" applyAlignment="1">
      <alignment horizontal="center" vertical="center"/>
    </xf>
    <xf numFmtId="0" fontId="28" fillId="0" borderId="14"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34" fillId="0" borderId="13" xfId="0" applyFont="1" applyBorder="1" applyAlignment="1">
      <alignment horizontal="left" vertical="center"/>
    </xf>
    <xf numFmtId="0" fontId="34" fillId="0" borderId="0" xfId="0" applyFont="1" applyAlignment="1">
      <alignment horizontal="left" vertical="center"/>
    </xf>
    <xf numFmtId="0" fontId="28" fillId="0" borderId="0" xfId="0" applyFont="1" applyAlignment="1">
      <alignment horizontal="left"/>
    </xf>
    <xf numFmtId="0" fontId="28" fillId="0" borderId="46" xfId="0" applyFont="1" applyBorder="1" applyAlignment="1">
      <alignment horizontal="left"/>
    </xf>
    <xf numFmtId="0" fontId="10" fillId="0" borderId="20"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0" fillId="0" borderId="15" xfId="0" applyFont="1" applyBorder="1" applyAlignment="1" applyProtection="1">
      <alignment horizontal="center" vertical="center"/>
      <protection locked="0"/>
    </xf>
    <xf numFmtId="0" fontId="10" fillId="0" borderId="21" xfId="0" applyFont="1" applyBorder="1" applyAlignment="1" applyProtection="1">
      <alignment horizontal="center" vertical="center"/>
      <protection locked="0"/>
    </xf>
    <xf numFmtId="0" fontId="5" fillId="0" borderId="13" xfId="0" applyFont="1" applyBorder="1" applyAlignment="1">
      <alignment horizontal="center" vertical="center"/>
    </xf>
    <xf numFmtId="0" fontId="5" fillId="0" borderId="0" xfId="0" applyFont="1" applyAlignment="1">
      <alignment horizontal="center" vertical="center"/>
    </xf>
    <xf numFmtId="0" fontId="5" fillId="0" borderId="6" xfId="0" applyFont="1" applyBorder="1" applyAlignment="1">
      <alignment horizontal="center" vertical="center"/>
    </xf>
    <xf numFmtId="180" fontId="2" fillId="0" borderId="13" xfId="0" applyNumberFormat="1" applyFont="1" applyBorder="1" applyAlignment="1">
      <alignment horizontal="center" vertical="center"/>
    </xf>
    <xf numFmtId="180" fontId="2" fillId="0" borderId="0" xfId="0" applyNumberFormat="1" applyFont="1" applyAlignment="1">
      <alignment horizontal="center" vertical="center"/>
    </xf>
    <xf numFmtId="180" fontId="2" fillId="0" borderId="6" xfId="0" applyNumberFormat="1" applyFont="1" applyBorder="1" applyAlignment="1">
      <alignment horizontal="center" vertical="center"/>
    </xf>
    <xf numFmtId="181" fontId="12" fillId="0" borderId="0" xfId="0" applyNumberFormat="1" applyFont="1" applyAlignment="1" applyProtection="1">
      <alignment horizontal="center"/>
      <protection locked="0"/>
    </xf>
    <xf numFmtId="0" fontId="32" fillId="5" borderId="0" xfId="0" applyFont="1" applyFill="1" applyAlignment="1">
      <alignment horizontal="center" vertical="center"/>
    </xf>
    <xf numFmtId="0" fontId="27" fillId="0" borderId="0" xfId="0" applyFont="1" applyAlignment="1">
      <alignment horizontal="distributed" vertical="center"/>
    </xf>
    <xf numFmtId="0" fontId="27" fillId="0" borderId="60" xfId="0" applyFont="1" applyBorder="1" applyAlignment="1">
      <alignment horizontal="distributed" vertical="center"/>
    </xf>
    <xf numFmtId="0" fontId="33" fillId="0" borderId="0" xfId="0" applyFont="1" applyAlignment="1">
      <alignment horizontal="distributed" vertical="center"/>
    </xf>
    <xf numFmtId="0" fontId="28" fillId="0" borderId="0" xfId="0" applyFont="1" applyAlignment="1">
      <alignment horizontal="left" vertical="center"/>
    </xf>
    <xf numFmtId="0" fontId="28" fillId="0" borderId="10" xfId="0" applyFont="1" applyBorder="1" applyAlignment="1">
      <alignment horizontal="center"/>
    </xf>
    <xf numFmtId="0" fontId="28" fillId="0" borderId="8" xfId="0" applyFont="1" applyBorder="1" applyAlignment="1">
      <alignment horizontal="center"/>
    </xf>
    <xf numFmtId="0" fontId="28" fillId="0" borderId="0" xfId="0" applyFont="1" applyAlignment="1">
      <alignment horizontal="center"/>
    </xf>
    <xf numFmtId="0" fontId="28" fillId="0" borderId="6" xfId="0" applyFont="1" applyBorder="1" applyAlignment="1">
      <alignment horizontal="center"/>
    </xf>
    <xf numFmtId="179" fontId="14" fillId="0" borderId="13" xfId="0" applyNumberFormat="1" applyFont="1" applyBorder="1" applyAlignment="1">
      <alignment horizontal="right" vertical="center"/>
    </xf>
    <xf numFmtId="179" fontId="14" fillId="0" borderId="0" xfId="0" applyNumberFormat="1" applyFont="1" applyAlignment="1">
      <alignment horizontal="right" vertical="center"/>
    </xf>
    <xf numFmtId="0" fontId="28" fillId="0" borderId="0" xfId="0" applyFont="1" applyAlignment="1">
      <alignment horizontal="center" vertical="top"/>
    </xf>
    <xf numFmtId="0" fontId="28" fillId="0" borderId="6" xfId="0" applyFont="1" applyBorder="1" applyAlignment="1">
      <alignment horizontal="center" vertical="top"/>
    </xf>
    <xf numFmtId="0" fontId="28" fillId="0" borderId="14" xfId="0" applyFont="1" applyBorder="1" applyAlignment="1">
      <alignment horizontal="center" vertical="top"/>
    </xf>
    <xf numFmtId="0" fontId="28" fillId="0" borderId="21" xfId="0" applyFont="1" applyBorder="1" applyAlignment="1">
      <alignment horizontal="center" vertical="top"/>
    </xf>
    <xf numFmtId="0" fontId="28" fillId="0" borderId="13" xfId="0" applyFont="1" applyBorder="1" applyAlignment="1">
      <alignment horizontal="center" vertical="center" textRotation="255"/>
    </xf>
    <xf numFmtId="0" fontId="28" fillId="0" borderId="6" xfId="0" applyFont="1" applyBorder="1" applyAlignment="1">
      <alignment horizontal="center" vertical="center" textRotation="255"/>
    </xf>
    <xf numFmtId="0" fontId="28" fillId="0" borderId="15" xfId="0" applyFont="1" applyBorder="1" applyAlignment="1">
      <alignment horizontal="center" vertical="center" textRotation="255"/>
    </xf>
    <xf numFmtId="0" fontId="28" fillId="0" borderId="21" xfId="0" applyFont="1" applyBorder="1" applyAlignment="1">
      <alignment horizontal="center" vertical="center" textRotation="255"/>
    </xf>
  </cellXfs>
  <cellStyles count="21">
    <cellStyle name="パーセント" xfId="1" builtinId="5"/>
    <cellStyle name="桁区切り" xfId="2" builtinId="6"/>
    <cellStyle name="桁区切り 2" xfId="3" xr:uid="{00000000-0005-0000-0000-000002000000}"/>
    <cellStyle name="桁区切り 2 2" xfId="4" xr:uid="{00000000-0005-0000-0000-000003000000}"/>
    <cellStyle name="桁区切り 2 2 2" xfId="5" xr:uid="{00000000-0005-0000-0000-000004000000}"/>
    <cellStyle name="桁区切り 2 2 2 2" xfId="6" xr:uid="{00000000-0005-0000-0000-000005000000}"/>
    <cellStyle name="桁区切り 2 2 3" xfId="7" xr:uid="{00000000-0005-0000-0000-000006000000}"/>
    <cellStyle name="桁区切り 2 3" xfId="8" xr:uid="{00000000-0005-0000-0000-000007000000}"/>
    <cellStyle name="桁区切り 2 3 2" xfId="9" xr:uid="{00000000-0005-0000-0000-000008000000}"/>
    <cellStyle name="桁区切り 2 3 2 2" xfId="10" xr:uid="{00000000-0005-0000-0000-000009000000}"/>
    <cellStyle name="桁区切り 2 3 3" xfId="11" xr:uid="{00000000-0005-0000-0000-00000A000000}"/>
    <cellStyle name="桁区切り 2 4" xfId="12" xr:uid="{00000000-0005-0000-0000-00000B000000}"/>
    <cellStyle name="桁区切り 2 4 2" xfId="13" xr:uid="{00000000-0005-0000-0000-00000C000000}"/>
    <cellStyle name="桁区切り 2 5" xfId="14" xr:uid="{00000000-0005-0000-0000-00000D000000}"/>
    <cellStyle name="桁区切り 2 6" xfId="15" xr:uid="{00000000-0005-0000-0000-00000E000000}"/>
    <cellStyle name="桁区切り 3" xfId="16" xr:uid="{00000000-0005-0000-0000-00000F000000}"/>
    <cellStyle name="標準" xfId="0" builtinId="0"/>
    <cellStyle name="標準 2" xfId="17" xr:uid="{00000000-0005-0000-0000-000011000000}"/>
    <cellStyle name="標準 2 2" xfId="18" xr:uid="{00000000-0005-0000-0000-000012000000}"/>
    <cellStyle name="標準 3" xfId="19" xr:uid="{00000000-0005-0000-0000-000013000000}"/>
    <cellStyle name="標準 4" xfId="20" xr:uid="{00000000-0005-0000-0000-000014000000}"/>
  </cellStyles>
  <dxfs count="12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
      <font>
        <b val="0"/>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428625</xdr:colOff>
      <xdr:row>13</xdr:row>
      <xdr:rowOff>9525</xdr:rowOff>
    </xdr:from>
    <xdr:to>
      <xdr:col>10</xdr:col>
      <xdr:colOff>333375</xdr:colOff>
      <xdr:row>18</xdr:row>
      <xdr:rowOff>66675</xdr:rowOff>
    </xdr:to>
    <xdr:sp macro="" textlink="">
      <xdr:nvSpPr>
        <xdr:cNvPr id="2" name="WordArt 2">
          <a:extLst>
            <a:ext uri="{FF2B5EF4-FFF2-40B4-BE49-F238E27FC236}">
              <a16:creationId xmlns:a16="http://schemas.microsoft.com/office/drawing/2014/main" id="{A0CD87D5-410C-58D8-E14D-7434EF5372BE}"/>
            </a:ext>
          </a:extLst>
        </xdr:cNvPr>
        <xdr:cNvSpPr>
          <a:spLocks noChangeArrowheads="1" noChangeShapeType="1" noTextEdit="1"/>
        </xdr:cNvSpPr>
      </xdr:nvSpPr>
      <xdr:spPr bwMode="auto">
        <a:xfrm>
          <a:off x="3171825" y="2238375"/>
          <a:ext cx="4114800" cy="914400"/>
        </a:xfrm>
        <a:prstGeom prst="rect">
          <a:avLst/>
        </a:prstGeom>
      </xdr:spPr>
      <xdr:txBody>
        <a:bodyPr wrap="none" fromWordArt="1">
          <a:prstTxWarp prst="textPlain">
            <a:avLst>
              <a:gd name="adj" fmla="val 50000"/>
            </a:avLst>
          </a:prstTxWarp>
        </a:bodyPr>
        <a:lstStyle/>
        <a:p>
          <a:pPr algn="ctr" rtl="0">
            <a:buNone/>
          </a:pPr>
          <a:r>
            <a:rPr lang="ja-JP" altLang="en-US" sz="3600" kern="10" cap="small" spc="0">
              <a:ln>
                <a:noFill/>
              </a:ln>
              <a:solidFill>
                <a:srgbClr val="336699"/>
              </a:solidFill>
              <a:effectLst>
                <a:outerShdw dist="45791" dir="2021404" algn="ctr" rotWithShape="0">
                  <a:srgbClr val="C0C0C0"/>
                </a:outerShdw>
              </a:effectLst>
              <a:latin typeface="ＭＳ Ｐ明朝" panose="02020600040205080304" pitchFamily="18" charset="-128"/>
              <a:ea typeface="ＭＳ Ｐ明朝" panose="02020600040205080304" pitchFamily="18" charset="-128"/>
            </a:rPr>
            <a:t>新聞折込広告部数表</a:t>
          </a:r>
        </a:p>
      </xdr:txBody>
    </xdr:sp>
    <xdr:clientData/>
  </xdr:twoCellAnchor>
  <xdr:twoCellAnchor editAs="oneCell">
    <xdr:from>
      <xdr:col>8</xdr:col>
      <xdr:colOff>66675</xdr:colOff>
      <xdr:row>26</xdr:row>
      <xdr:rowOff>76200</xdr:rowOff>
    </xdr:from>
    <xdr:to>
      <xdr:col>13</xdr:col>
      <xdr:colOff>323850</xdr:colOff>
      <xdr:row>27</xdr:row>
      <xdr:rowOff>200025</xdr:rowOff>
    </xdr:to>
    <xdr:pic>
      <xdr:nvPicPr>
        <xdr:cNvPr id="1422" name="図 3">
          <a:extLst>
            <a:ext uri="{FF2B5EF4-FFF2-40B4-BE49-F238E27FC236}">
              <a16:creationId xmlns:a16="http://schemas.microsoft.com/office/drawing/2014/main" id="{95490DB3-F788-FCAB-7B6A-6F52BBE12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8325" y="4762500"/>
          <a:ext cx="36861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238125</xdr:colOff>
      <xdr:row>5</xdr:row>
      <xdr:rowOff>0</xdr:rowOff>
    </xdr:from>
    <xdr:to>
      <xdr:col>7</xdr:col>
      <xdr:colOff>1619250</xdr:colOff>
      <xdr:row>7</xdr:row>
      <xdr:rowOff>0</xdr:rowOff>
    </xdr:to>
    <xdr:sp macro="" textlink="">
      <xdr:nvSpPr>
        <xdr:cNvPr id="2247" name="Rectangle 2">
          <a:extLst>
            <a:ext uri="{FF2B5EF4-FFF2-40B4-BE49-F238E27FC236}">
              <a16:creationId xmlns:a16="http://schemas.microsoft.com/office/drawing/2014/main" id="{20ED07B3-C804-CA49-46A1-DF00348C228E}"/>
            </a:ext>
          </a:extLst>
        </xdr:cNvPr>
        <xdr:cNvSpPr>
          <a:spLocks noChangeArrowheads="1"/>
        </xdr:cNvSpPr>
      </xdr:nvSpPr>
      <xdr:spPr bwMode="auto">
        <a:xfrm>
          <a:off x="7191375" y="1038225"/>
          <a:ext cx="3009900" cy="323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466725</xdr:colOff>
      <xdr:row>12</xdr:row>
      <xdr:rowOff>19050</xdr:rowOff>
    </xdr:from>
    <xdr:to>
      <xdr:col>7</xdr:col>
      <xdr:colOff>314325</xdr:colOff>
      <xdr:row>14</xdr:row>
      <xdr:rowOff>9525</xdr:rowOff>
    </xdr:to>
    <xdr:sp macro="" textlink="">
      <xdr:nvSpPr>
        <xdr:cNvPr id="3271" name="AutoShape 1">
          <a:extLst>
            <a:ext uri="{FF2B5EF4-FFF2-40B4-BE49-F238E27FC236}">
              <a16:creationId xmlns:a16="http://schemas.microsoft.com/office/drawing/2014/main" id="{905BEEDE-6C45-874E-7BFF-76F111D73F57}"/>
            </a:ext>
          </a:extLst>
        </xdr:cNvPr>
        <xdr:cNvSpPr>
          <a:spLocks noChangeArrowheads="1"/>
        </xdr:cNvSpPr>
      </xdr:nvSpPr>
      <xdr:spPr bwMode="auto">
        <a:xfrm>
          <a:off x="666750" y="2133600"/>
          <a:ext cx="4067175" cy="3333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28575</xdr:colOff>
      <xdr:row>6</xdr:row>
      <xdr:rowOff>0</xdr:rowOff>
    </xdr:from>
    <xdr:to>
      <xdr:col>38</xdr:col>
      <xdr:colOff>76200</xdr:colOff>
      <xdr:row>7</xdr:row>
      <xdr:rowOff>9525</xdr:rowOff>
    </xdr:to>
    <xdr:sp macro="" textlink="">
      <xdr:nvSpPr>
        <xdr:cNvPr id="18795" name="Oval 1">
          <a:extLst>
            <a:ext uri="{FF2B5EF4-FFF2-40B4-BE49-F238E27FC236}">
              <a16:creationId xmlns:a16="http://schemas.microsoft.com/office/drawing/2014/main" id="{B5FD4A2B-39D8-F0E1-42EB-D540AFDD8E53}"/>
            </a:ext>
          </a:extLst>
        </xdr:cNvPr>
        <xdr:cNvSpPr>
          <a:spLocks noChangeArrowheads="1"/>
        </xdr:cNvSpPr>
      </xdr:nvSpPr>
      <xdr:spPr bwMode="auto">
        <a:xfrm>
          <a:off x="5667375" y="657225"/>
          <a:ext cx="200025" cy="152400"/>
        </a:xfrm>
        <a:prstGeom prst="ellipse">
          <a:avLst/>
        </a:prstGeom>
        <a:solidFill>
          <a:srgbClr val="FFFFFF">
            <a:alpha val="0"/>
          </a:srgbClr>
        </a:solidFill>
        <a:ln w="9525">
          <a:solidFill>
            <a:srgbClr val="000000"/>
          </a:solidFill>
          <a:round/>
          <a:headEnd/>
          <a:tailEnd/>
        </a:ln>
      </xdr:spPr>
    </xdr:sp>
    <xdr:clientData/>
  </xdr:twoCellAnchor>
  <xdr:twoCellAnchor>
    <xdr:from>
      <xdr:col>42</xdr:col>
      <xdr:colOff>19050</xdr:colOff>
      <xdr:row>23</xdr:row>
      <xdr:rowOff>38100</xdr:rowOff>
    </xdr:from>
    <xdr:to>
      <xdr:col>44</xdr:col>
      <xdr:colOff>9525</xdr:colOff>
      <xdr:row>24</xdr:row>
      <xdr:rowOff>104775</xdr:rowOff>
    </xdr:to>
    <xdr:sp macro="" textlink="">
      <xdr:nvSpPr>
        <xdr:cNvPr id="18796" name="Oval 2">
          <a:extLst>
            <a:ext uri="{FF2B5EF4-FFF2-40B4-BE49-F238E27FC236}">
              <a16:creationId xmlns:a16="http://schemas.microsoft.com/office/drawing/2014/main" id="{C329ED34-09C0-6030-68F1-081EB1D29E76}"/>
            </a:ext>
          </a:extLst>
        </xdr:cNvPr>
        <xdr:cNvSpPr>
          <a:spLocks noChangeArrowheads="1"/>
        </xdr:cNvSpPr>
      </xdr:nvSpPr>
      <xdr:spPr bwMode="auto">
        <a:xfrm>
          <a:off x="6419850" y="2733675"/>
          <a:ext cx="295275" cy="200025"/>
        </a:xfrm>
        <a:prstGeom prst="ellipse">
          <a:avLst/>
        </a:prstGeom>
        <a:solidFill>
          <a:srgbClr val="FFFFFF">
            <a:alpha val="0"/>
          </a:srgbClr>
        </a:solidFill>
        <a:ln w="9525">
          <a:solidFill>
            <a:srgbClr val="000000"/>
          </a:solidFill>
          <a:round/>
          <a:headEnd/>
          <a:tailEnd/>
        </a:ln>
      </xdr:spPr>
    </xdr:sp>
    <xdr:clientData/>
  </xdr:twoCellAnchor>
  <xdr:twoCellAnchor>
    <xdr:from>
      <xdr:col>55</xdr:col>
      <xdr:colOff>57150</xdr:colOff>
      <xdr:row>23</xdr:row>
      <xdr:rowOff>38100</xdr:rowOff>
    </xdr:from>
    <xdr:to>
      <xdr:col>57</xdr:col>
      <xdr:colOff>95250</xdr:colOff>
      <xdr:row>24</xdr:row>
      <xdr:rowOff>95250</xdr:rowOff>
    </xdr:to>
    <xdr:sp macro="" textlink="">
      <xdr:nvSpPr>
        <xdr:cNvPr id="18797" name="Oval 3">
          <a:extLst>
            <a:ext uri="{FF2B5EF4-FFF2-40B4-BE49-F238E27FC236}">
              <a16:creationId xmlns:a16="http://schemas.microsoft.com/office/drawing/2014/main" id="{8F913ABC-AF7A-A1D5-41D5-F656D3AA46A9}"/>
            </a:ext>
          </a:extLst>
        </xdr:cNvPr>
        <xdr:cNvSpPr>
          <a:spLocks noChangeArrowheads="1"/>
        </xdr:cNvSpPr>
      </xdr:nvSpPr>
      <xdr:spPr bwMode="auto">
        <a:xfrm>
          <a:off x="8439150" y="2733675"/>
          <a:ext cx="342900" cy="190500"/>
        </a:xfrm>
        <a:prstGeom prst="ellipse">
          <a:avLst/>
        </a:prstGeom>
        <a:solidFill>
          <a:srgbClr val="FFFFFF">
            <a:alpha val="0"/>
          </a:srgbClr>
        </a:solidFill>
        <a:ln w="9525">
          <a:solidFill>
            <a:srgbClr val="000000"/>
          </a:solidFill>
          <a:round/>
          <a:headEnd/>
          <a:tailEnd/>
        </a:ln>
      </xdr:spPr>
    </xdr:sp>
    <xdr:clientData/>
  </xdr:twoCellAnchor>
  <xdr:twoCellAnchor>
    <xdr:from>
      <xdr:col>35</xdr:col>
      <xdr:colOff>38100</xdr:colOff>
      <xdr:row>27</xdr:row>
      <xdr:rowOff>28575</xdr:rowOff>
    </xdr:from>
    <xdr:to>
      <xdr:col>36</xdr:col>
      <xdr:colOff>85725</xdr:colOff>
      <xdr:row>29</xdr:row>
      <xdr:rowOff>28575</xdr:rowOff>
    </xdr:to>
    <xdr:sp macro="" textlink="">
      <xdr:nvSpPr>
        <xdr:cNvPr id="18798" name="Oval 4">
          <a:extLst>
            <a:ext uri="{FF2B5EF4-FFF2-40B4-BE49-F238E27FC236}">
              <a16:creationId xmlns:a16="http://schemas.microsoft.com/office/drawing/2014/main" id="{94AD63DA-6DF7-72F5-1FCA-FDF873E69AE1}"/>
            </a:ext>
          </a:extLst>
        </xdr:cNvPr>
        <xdr:cNvSpPr>
          <a:spLocks noChangeArrowheads="1"/>
        </xdr:cNvSpPr>
      </xdr:nvSpPr>
      <xdr:spPr bwMode="auto">
        <a:xfrm>
          <a:off x="5372100" y="3276600"/>
          <a:ext cx="200025" cy="190500"/>
        </a:xfrm>
        <a:prstGeom prst="ellipse">
          <a:avLst/>
        </a:prstGeom>
        <a:solidFill>
          <a:srgbClr val="FFFFFF">
            <a:alpha val="0"/>
          </a:srgbClr>
        </a:solidFill>
        <a:ln w="9525">
          <a:solidFill>
            <a:srgbClr val="000000"/>
          </a:solidFill>
          <a:round/>
          <a:headEnd/>
          <a:tailEnd/>
        </a:ln>
      </xdr:spPr>
    </xdr:sp>
    <xdr:clientData/>
  </xdr:twoCellAnchor>
  <xdr:twoCellAnchor>
    <xdr:from>
      <xdr:col>4</xdr:col>
      <xdr:colOff>0</xdr:colOff>
      <xdr:row>32</xdr:row>
      <xdr:rowOff>57150</xdr:rowOff>
    </xdr:from>
    <xdr:to>
      <xdr:col>5</xdr:col>
      <xdr:colOff>47625</xdr:colOff>
      <xdr:row>33</xdr:row>
      <xdr:rowOff>104775</xdr:rowOff>
    </xdr:to>
    <xdr:sp macro="" textlink="">
      <xdr:nvSpPr>
        <xdr:cNvPr id="18799" name="Oval 5">
          <a:extLst>
            <a:ext uri="{FF2B5EF4-FFF2-40B4-BE49-F238E27FC236}">
              <a16:creationId xmlns:a16="http://schemas.microsoft.com/office/drawing/2014/main" id="{8C0B84FB-05D0-5C40-7D0A-5923125F6D91}"/>
            </a:ext>
          </a:extLst>
        </xdr:cNvPr>
        <xdr:cNvSpPr>
          <a:spLocks noChangeArrowheads="1"/>
        </xdr:cNvSpPr>
      </xdr:nvSpPr>
      <xdr:spPr bwMode="auto">
        <a:xfrm>
          <a:off x="609600" y="3733800"/>
          <a:ext cx="200025" cy="180975"/>
        </a:xfrm>
        <a:prstGeom prst="ellipse">
          <a:avLst/>
        </a:prstGeom>
        <a:solidFill>
          <a:srgbClr val="FFFFFF">
            <a:alpha val="0"/>
          </a:srgbClr>
        </a:solidFill>
        <a:ln w="9525">
          <a:solidFill>
            <a:srgbClr val="000000"/>
          </a:solidFill>
          <a:round/>
          <a:headEnd/>
          <a:tailEnd/>
        </a:ln>
      </xdr:spPr>
    </xdr:sp>
    <xdr:clientData/>
  </xdr:twoCellAnchor>
  <xdr:twoCellAnchor>
    <xdr:from>
      <xdr:col>20</xdr:col>
      <xdr:colOff>0</xdr:colOff>
      <xdr:row>5</xdr:row>
      <xdr:rowOff>57150</xdr:rowOff>
    </xdr:from>
    <xdr:to>
      <xdr:col>22</xdr:col>
      <xdr:colOff>133350</xdr:colOff>
      <xdr:row>7</xdr:row>
      <xdr:rowOff>57150</xdr:rowOff>
    </xdr:to>
    <xdr:sp macro="" textlink="">
      <xdr:nvSpPr>
        <xdr:cNvPr id="18800" name="Oval 2">
          <a:extLst>
            <a:ext uri="{FF2B5EF4-FFF2-40B4-BE49-F238E27FC236}">
              <a16:creationId xmlns:a16="http://schemas.microsoft.com/office/drawing/2014/main" id="{FDD6F9F2-EA74-C90B-A021-E5EC5B0B8DA8}"/>
            </a:ext>
          </a:extLst>
        </xdr:cNvPr>
        <xdr:cNvSpPr>
          <a:spLocks noChangeArrowheads="1"/>
        </xdr:cNvSpPr>
      </xdr:nvSpPr>
      <xdr:spPr bwMode="auto">
        <a:xfrm>
          <a:off x="3048000" y="619125"/>
          <a:ext cx="438150" cy="238125"/>
        </a:xfrm>
        <a:prstGeom prst="ellipse">
          <a:avLst/>
        </a:prstGeom>
        <a:solidFill>
          <a:srgbClr val="FFFFFF">
            <a:alpha val="0"/>
          </a:srgbClr>
        </a:solidFill>
        <a:ln w="9525">
          <a:solidFill>
            <a:srgbClr val="000000"/>
          </a:solidFill>
          <a:round/>
          <a:headEnd/>
          <a:tailEnd/>
        </a:ln>
      </xdr:spPr>
    </xdr:sp>
    <xdr:clientData/>
  </xdr:twoCellAnchor>
  <xdr:twoCellAnchor>
    <xdr:from>
      <xdr:col>33</xdr:col>
      <xdr:colOff>47625</xdr:colOff>
      <xdr:row>25</xdr:row>
      <xdr:rowOff>28575</xdr:rowOff>
    </xdr:from>
    <xdr:to>
      <xdr:col>35</xdr:col>
      <xdr:colOff>133350</xdr:colOff>
      <xdr:row>26</xdr:row>
      <xdr:rowOff>104775</xdr:rowOff>
    </xdr:to>
    <xdr:sp macro="" textlink="">
      <xdr:nvSpPr>
        <xdr:cNvPr id="18801" name="Oval 2">
          <a:extLst>
            <a:ext uri="{FF2B5EF4-FFF2-40B4-BE49-F238E27FC236}">
              <a16:creationId xmlns:a16="http://schemas.microsoft.com/office/drawing/2014/main" id="{40FACF7B-8A77-F167-DD61-D8F3D42BF90E}"/>
            </a:ext>
          </a:extLst>
        </xdr:cNvPr>
        <xdr:cNvSpPr>
          <a:spLocks noChangeArrowheads="1"/>
        </xdr:cNvSpPr>
      </xdr:nvSpPr>
      <xdr:spPr bwMode="auto">
        <a:xfrm>
          <a:off x="5076825" y="2990850"/>
          <a:ext cx="390525" cy="219075"/>
        </a:xfrm>
        <a:prstGeom prst="ellipse">
          <a:avLst/>
        </a:prstGeom>
        <a:solidFill>
          <a:srgbClr val="FFFFFF">
            <a:alpha val="0"/>
          </a:srgbClr>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28575</xdr:colOff>
      <xdr:row>6</xdr:row>
      <xdr:rowOff>0</xdr:rowOff>
    </xdr:from>
    <xdr:to>
      <xdr:col>38</xdr:col>
      <xdr:colOff>76200</xdr:colOff>
      <xdr:row>7</xdr:row>
      <xdr:rowOff>9525</xdr:rowOff>
    </xdr:to>
    <xdr:sp macro="" textlink="">
      <xdr:nvSpPr>
        <xdr:cNvPr id="19819" name="Oval 1">
          <a:extLst>
            <a:ext uri="{FF2B5EF4-FFF2-40B4-BE49-F238E27FC236}">
              <a16:creationId xmlns:a16="http://schemas.microsoft.com/office/drawing/2014/main" id="{4A67BADF-8E61-D334-3CA4-B9C717413488}"/>
            </a:ext>
          </a:extLst>
        </xdr:cNvPr>
        <xdr:cNvSpPr>
          <a:spLocks noChangeArrowheads="1"/>
        </xdr:cNvSpPr>
      </xdr:nvSpPr>
      <xdr:spPr bwMode="auto">
        <a:xfrm>
          <a:off x="5667375" y="657225"/>
          <a:ext cx="200025" cy="152400"/>
        </a:xfrm>
        <a:prstGeom prst="ellipse">
          <a:avLst/>
        </a:prstGeom>
        <a:solidFill>
          <a:srgbClr val="FFFFFF">
            <a:alpha val="0"/>
          </a:srgbClr>
        </a:solidFill>
        <a:ln w="9525">
          <a:solidFill>
            <a:srgbClr val="000000"/>
          </a:solidFill>
          <a:round/>
          <a:headEnd/>
          <a:tailEnd/>
        </a:ln>
      </xdr:spPr>
    </xdr:sp>
    <xdr:clientData/>
  </xdr:twoCellAnchor>
  <xdr:twoCellAnchor>
    <xdr:from>
      <xdr:col>42</xdr:col>
      <xdr:colOff>19050</xdr:colOff>
      <xdr:row>23</xdr:row>
      <xdr:rowOff>38100</xdr:rowOff>
    </xdr:from>
    <xdr:to>
      <xdr:col>44</xdr:col>
      <xdr:colOff>9525</xdr:colOff>
      <xdr:row>24</xdr:row>
      <xdr:rowOff>104775</xdr:rowOff>
    </xdr:to>
    <xdr:sp macro="" textlink="">
      <xdr:nvSpPr>
        <xdr:cNvPr id="19820" name="Oval 2">
          <a:extLst>
            <a:ext uri="{FF2B5EF4-FFF2-40B4-BE49-F238E27FC236}">
              <a16:creationId xmlns:a16="http://schemas.microsoft.com/office/drawing/2014/main" id="{0CFBF085-A881-1EEE-E6D2-67660C383947}"/>
            </a:ext>
          </a:extLst>
        </xdr:cNvPr>
        <xdr:cNvSpPr>
          <a:spLocks noChangeArrowheads="1"/>
        </xdr:cNvSpPr>
      </xdr:nvSpPr>
      <xdr:spPr bwMode="auto">
        <a:xfrm>
          <a:off x="6419850" y="2733675"/>
          <a:ext cx="295275" cy="200025"/>
        </a:xfrm>
        <a:prstGeom prst="ellipse">
          <a:avLst/>
        </a:prstGeom>
        <a:solidFill>
          <a:srgbClr val="FFFFFF">
            <a:alpha val="0"/>
          </a:srgbClr>
        </a:solidFill>
        <a:ln w="9525">
          <a:solidFill>
            <a:srgbClr val="000000"/>
          </a:solidFill>
          <a:round/>
          <a:headEnd/>
          <a:tailEnd/>
        </a:ln>
      </xdr:spPr>
    </xdr:sp>
    <xdr:clientData/>
  </xdr:twoCellAnchor>
  <xdr:twoCellAnchor>
    <xdr:from>
      <xdr:col>55</xdr:col>
      <xdr:colOff>57150</xdr:colOff>
      <xdr:row>23</xdr:row>
      <xdr:rowOff>38100</xdr:rowOff>
    </xdr:from>
    <xdr:to>
      <xdr:col>57</xdr:col>
      <xdr:colOff>95250</xdr:colOff>
      <xdr:row>24</xdr:row>
      <xdr:rowOff>95250</xdr:rowOff>
    </xdr:to>
    <xdr:sp macro="" textlink="">
      <xdr:nvSpPr>
        <xdr:cNvPr id="19821" name="Oval 3">
          <a:extLst>
            <a:ext uri="{FF2B5EF4-FFF2-40B4-BE49-F238E27FC236}">
              <a16:creationId xmlns:a16="http://schemas.microsoft.com/office/drawing/2014/main" id="{3F50E3DF-718E-9B07-9F10-CE308B92B80A}"/>
            </a:ext>
          </a:extLst>
        </xdr:cNvPr>
        <xdr:cNvSpPr>
          <a:spLocks noChangeArrowheads="1"/>
        </xdr:cNvSpPr>
      </xdr:nvSpPr>
      <xdr:spPr bwMode="auto">
        <a:xfrm>
          <a:off x="8439150" y="2733675"/>
          <a:ext cx="342900" cy="190500"/>
        </a:xfrm>
        <a:prstGeom prst="ellipse">
          <a:avLst/>
        </a:prstGeom>
        <a:solidFill>
          <a:srgbClr val="FFFFFF">
            <a:alpha val="0"/>
          </a:srgbClr>
        </a:solidFill>
        <a:ln w="9525">
          <a:solidFill>
            <a:srgbClr val="000000"/>
          </a:solidFill>
          <a:round/>
          <a:headEnd/>
          <a:tailEnd/>
        </a:ln>
      </xdr:spPr>
    </xdr:sp>
    <xdr:clientData/>
  </xdr:twoCellAnchor>
  <xdr:twoCellAnchor>
    <xdr:from>
      <xdr:col>35</xdr:col>
      <xdr:colOff>38100</xdr:colOff>
      <xdr:row>27</xdr:row>
      <xdr:rowOff>28575</xdr:rowOff>
    </xdr:from>
    <xdr:to>
      <xdr:col>36</xdr:col>
      <xdr:colOff>85725</xdr:colOff>
      <xdr:row>29</xdr:row>
      <xdr:rowOff>28575</xdr:rowOff>
    </xdr:to>
    <xdr:sp macro="" textlink="">
      <xdr:nvSpPr>
        <xdr:cNvPr id="19822" name="Oval 4">
          <a:extLst>
            <a:ext uri="{FF2B5EF4-FFF2-40B4-BE49-F238E27FC236}">
              <a16:creationId xmlns:a16="http://schemas.microsoft.com/office/drawing/2014/main" id="{423964E4-D923-9B9A-7584-B0E3D1F2E577}"/>
            </a:ext>
          </a:extLst>
        </xdr:cNvPr>
        <xdr:cNvSpPr>
          <a:spLocks noChangeArrowheads="1"/>
        </xdr:cNvSpPr>
      </xdr:nvSpPr>
      <xdr:spPr bwMode="auto">
        <a:xfrm>
          <a:off x="5372100" y="3276600"/>
          <a:ext cx="200025" cy="190500"/>
        </a:xfrm>
        <a:prstGeom prst="ellipse">
          <a:avLst/>
        </a:prstGeom>
        <a:solidFill>
          <a:srgbClr val="FFFFFF">
            <a:alpha val="0"/>
          </a:srgbClr>
        </a:solidFill>
        <a:ln w="9525">
          <a:solidFill>
            <a:srgbClr val="000000"/>
          </a:solidFill>
          <a:round/>
          <a:headEnd/>
          <a:tailEnd/>
        </a:ln>
      </xdr:spPr>
    </xdr:sp>
    <xdr:clientData/>
  </xdr:twoCellAnchor>
  <xdr:twoCellAnchor>
    <xdr:from>
      <xdr:col>4</xdr:col>
      <xdr:colOff>0</xdr:colOff>
      <xdr:row>32</xdr:row>
      <xdr:rowOff>57150</xdr:rowOff>
    </xdr:from>
    <xdr:to>
      <xdr:col>5</xdr:col>
      <xdr:colOff>47625</xdr:colOff>
      <xdr:row>33</xdr:row>
      <xdr:rowOff>104775</xdr:rowOff>
    </xdr:to>
    <xdr:sp macro="" textlink="">
      <xdr:nvSpPr>
        <xdr:cNvPr id="19823" name="Oval 5">
          <a:extLst>
            <a:ext uri="{FF2B5EF4-FFF2-40B4-BE49-F238E27FC236}">
              <a16:creationId xmlns:a16="http://schemas.microsoft.com/office/drawing/2014/main" id="{043DED50-866B-89E9-8F9C-C64BD19A13EF}"/>
            </a:ext>
          </a:extLst>
        </xdr:cNvPr>
        <xdr:cNvSpPr>
          <a:spLocks noChangeArrowheads="1"/>
        </xdr:cNvSpPr>
      </xdr:nvSpPr>
      <xdr:spPr bwMode="auto">
        <a:xfrm>
          <a:off x="609600" y="3733800"/>
          <a:ext cx="200025" cy="180975"/>
        </a:xfrm>
        <a:prstGeom prst="ellipse">
          <a:avLst/>
        </a:prstGeom>
        <a:solidFill>
          <a:srgbClr val="FFFFFF">
            <a:alpha val="0"/>
          </a:srgbClr>
        </a:solidFill>
        <a:ln w="9525">
          <a:solidFill>
            <a:srgbClr val="000000"/>
          </a:solidFill>
          <a:round/>
          <a:headEnd/>
          <a:tailEnd/>
        </a:ln>
      </xdr:spPr>
    </xdr:sp>
    <xdr:clientData/>
  </xdr:twoCellAnchor>
  <xdr:twoCellAnchor>
    <xdr:from>
      <xdr:col>20</xdr:col>
      <xdr:colOff>28575</xdr:colOff>
      <xdr:row>5</xdr:row>
      <xdr:rowOff>47625</xdr:rowOff>
    </xdr:from>
    <xdr:to>
      <xdr:col>22</xdr:col>
      <xdr:colOff>114300</xdr:colOff>
      <xdr:row>7</xdr:row>
      <xdr:rowOff>28575</xdr:rowOff>
    </xdr:to>
    <xdr:sp macro="" textlink="">
      <xdr:nvSpPr>
        <xdr:cNvPr id="19824" name="Oval 2">
          <a:extLst>
            <a:ext uri="{FF2B5EF4-FFF2-40B4-BE49-F238E27FC236}">
              <a16:creationId xmlns:a16="http://schemas.microsoft.com/office/drawing/2014/main" id="{29860C61-8F29-B6DB-F663-1AC9C8AC1A06}"/>
            </a:ext>
          </a:extLst>
        </xdr:cNvPr>
        <xdr:cNvSpPr>
          <a:spLocks noChangeArrowheads="1"/>
        </xdr:cNvSpPr>
      </xdr:nvSpPr>
      <xdr:spPr bwMode="auto">
        <a:xfrm>
          <a:off x="3076575" y="609600"/>
          <a:ext cx="390525" cy="219075"/>
        </a:xfrm>
        <a:prstGeom prst="ellipse">
          <a:avLst/>
        </a:prstGeom>
        <a:solidFill>
          <a:srgbClr val="FFFFFF">
            <a:alpha val="0"/>
          </a:srgbClr>
        </a:solidFill>
        <a:ln w="9525">
          <a:solidFill>
            <a:srgbClr val="000000"/>
          </a:solidFill>
          <a:round/>
          <a:headEnd/>
          <a:tailEnd/>
        </a:ln>
      </xdr:spPr>
    </xdr:sp>
    <xdr:clientData/>
  </xdr:twoCellAnchor>
  <xdr:twoCellAnchor>
    <xdr:from>
      <xdr:col>33</xdr:col>
      <xdr:colOff>57150</xdr:colOff>
      <xdr:row>25</xdr:row>
      <xdr:rowOff>28575</xdr:rowOff>
    </xdr:from>
    <xdr:to>
      <xdr:col>35</xdr:col>
      <xdr:colOff>142875</xdr:colOff>
      <xdr:row>26</xdr:row>
      <xdr:rowOff>104775</xdr:rowOff>
    </xdr:to>
    <xdr:sp macro="" textlink="">
      <xdr:nvSpPr>
        <xdr:cNvPr id="19825" name="Oval 2">
          <a:extLst>
            <a:ext uri="{FF2B5EF4-FFF2-40B4-BE49-F238E27FC236}">
              <a16:creationId xmlns:a16="http://schemas.microsoft.com/office/drawing/2014/main" id="{6112BB6E-B762-B92C-9AD6-AE60A4AE8285}"/>
            </a:ext>
          </a:extLst>
        </xdr:cNvPr>
        <xdr:cNvSpPr>
          <a:spLocks noChangeArrowheads="1"/>
        </xdr:cNvSpPr>
      </xdr:nvSpPr>
      <xdr:spPr bwMode="auto">
        <a:xfrm>
          <a:off x="5086350" y="2990850"/>
          <a:ext cx="390525" cy="219075"/>
        </a:xfrm>
        <a:prstGeom prst="ellipse">
          <a:avLst/>
        </a:prstGeom>
        <a:solidFill>
          <a:srgbClr val="FFFFFF">
            <a:alpha val="0"/>
          </a:srgbClr>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9679;&#37096;&#25968;&#34920;\&#22793;&#26356;&#20316;&#26989;&#20013;\2020&#24180;&#9679;&#26376;&#20840;&#30476;&#37096;&#25968;&#34920;%20-&#22793;&#26356;&#20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2\Hitachi\Users\AMRH71\Desktop\&#26481;&#22885;&#12288;&#37096;&#25968;&#34920;202004k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市郡別部数"/>
      <sheetName val="朝チラッ部数"/>
      <sheetName val="WORK"/>
      <sheetName val="青森市"/>
      <sheetName val="東郡・むつ市・下北郡"/>
      <sheetName val="弘前市・黒石市"/>
      <sheetName val="平川市・南郡・五所川原市・北郡"/>
      <sheetName val="つがる市・西郡・三戸郡"/>
      <sheetName val="上北郡・十和田市・三沢市"/>
      <sheetName val="八戸市"/>
    </sheetNames>
    <sheetDataSet>
      <sheetData sheetId="0"/>
      <sheetData sheetId="1"/>
      <sheetData sheetId="2"/>
      <sheetData sheetId="3">
        <row r="2">
          <cell r="G2" t="str">
            <v>百貨店</v>
          </cell>
        </row>
        <row r="3">
          <cell r="G3" t="str">
            <v>ｽｰﾊﾟｰ</v>
          </cell>
        </row>
        <row r="4">
          <cell r="G4" t="str">
            <v>日用雑貨ﾎｰﾑｾﾝﾀｰ</v>
          </cell>
        </row>
        <row r="5">
          <cell r="G5" t="str">
            <v>貴金属</v>
          </cell>
        </row>
        <row r="6">
          <cell r="G6" t="str">
            <v>衣料繊維見回品</v>
          </cell>
        </row>
        <row r="7">
          <cell r="G7" t="str">
            <v>飲料食料</v>
          </cell>
        </row>
        <row r="8">
          <cell r="G8" t="str">
            <v>医療薬品</v>
          </cell>
        </row>
        <row r="9">
          <cell r="G9" t="str">
            <v>運輸</v>
          </cell>
        </row>
        <row r="10">
          <cell r="G10" t="str">
            <v>不動産</v>
          </cell>
        </row>
        <row r="11">
          <cell r="G11" t="str">
            <v>電気製品</v>
          </cell>
        </row>
        <row r="12">
          <cell r="G12" t="str">
            <v>家具仏壇</v>
          </cell>
        </row>
        <row r="13">
          <cell r="G13" t="str">
            <v>金融保険</v>
          </cell>
        </row>
        <row r="14">
          <cell r="C14" t="str">
            <v>厚</v>
          </cell>
          <cell r="G14" t="str">
            <v>官公庁団体</v>
          </cell>
        </row>
        <row r="15">
          <cell r="C15" t="str">
            <v>折</v>
          </cell>
          <cell r="G15" t="str">
            <v>放送通信</v>
          </cell>
        </row>
        <row r="16">
          <cell r="C16" t="str">
            <v>変形</v>
          </cell>
          <cell r="G16" t="str">
            <v>印刷写真紙工</v>
          </cell>
        </row>
        <row r="17">
          <cell r="C17" t="str">
            <v>　</v>
          </cell>
          <cell r="G17" t="str">
            <v>建築土木</v>
          </cell>
        </row>
        <row r="18">
          <cell r="G18" t="str">
            <v>教育文化</v>
          </cell>
        </row>
        <row r="19">
          <cell r="G19" t="str">
            <v>宗教</v>
          </cell>
        </row>
        <row r="20">
          <cell r="G20" t="str">
            <v>美容ｴｽﾃ</v>
          </cell>
        </row>
        <row r="21">
          <cell r="G21" t="str">
            <v>その他ｻｰﾋﾞｽ</v>
          </cell>
        </row>
        <row r="22">
          <cell r="G22" t="str">
            <v>　</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市郡別部数"/>
      <sheetName val="朝チラッ部数"/>
      <sheetName val="WORK"/>
      <sheetName val="青森市"/>
      <sheetName val="青森市 (2)"/>
      <sheetName val="東郡・むつ市・下北郡"/>
      <sheetName val="弘前市・黒石市"/>
      <sheetName val="平川市・南郡・五所川原市・北郡"/>
      <sheetName val="つがる市・西郡・三戸郡"/>
      <sheetName val="上北郡・十和田市・三沢市"/>
      <sheetName val="八戸市"/>
    </sheetNames>
    <sheetDataSet>
      <sheetData sheetId="0"/>
      <sheetData sheetId="1"/>
      <sheetData sheetId="2"/>
      <sheetData sheetId="3">
        <row r="2">
          <cell r="A2" t="str">
            <v>朝刊</v>
          </cell>
          <cell r="C2" t="str">
            <v>Ｂ５</v>
          </cell>
          <cell r="E2" t="str">
            <v>売出セール</v>
          </cell>
          <cell r="G2" t="str">
            <v>百貨店</v>
          </cell>
        </row>
        <row r="3">
          <cell r="A3" t="str">
            <v>夕刊</v>
          </cell>
          <cell r="C3" t="str">
            <v>Ａ４</v>
          </cell>
          <cell r="E3" t="str">
            <v>開店閉店</v>
          </cell>
          <cell r="G3" t="str">
            <v>ｽｰﾊﾟｰ</v>
          </cell>
        </row>
        <row r="4">
          <cell r="A4" t="str">
            <v>朝刊　　　夕刊</v>
          </cell>
          <cell r="C4" t="str">
            <v>Ｂ４</v>
          </cell>
          <cell r="E4" t="str">
            <v>求人</v>
          </cell>
          <cell r="G4" t="str">
            <v>日用雑貨ﾎｰﾑｾﾝﾀｰ</v>
          </cell>
        </row>
        <row r="5">
          <cell r="C5" t="str">
            <v>Ａ３</v>
          </cell>
          <cell r="E5" t="str">
            <v>生徒会員募集</v>
          </cell>
          <cell r="G5" t="str">
            <v>貴金属</v>
          </cell>
        </row>
        <row r="6">
          <cell r="C6" t="str">
            <v>Ｂ３</v>
          </cell>
          <cell r="E6" t="str">
            <v>通信販売</v>
          </cell>
          <cell r="G6" t="str">
            <v>衣料繊維見回品</v>
          </cell>
        </row>
        <row r="7">
          <cell r="C7" t="str">
            <v>Ａ２</v>
          </cell>
          <cell r="E7" t="str">
            <v>展示即売ｲﾍﾞﾝﾄ</v>
          </cell>
          <cell r="G7" t="str">
            <v>飲料食料</v>
          </cell>
        </row>
        <row r="8">
          <cell r="A8" t="str">
            <v>ＦＡＸ</v>
          </cell>
          <cell r="C8" t="str">
            <v>Ｂ２</v>
          </cell>
          <cell r="E8" t="str">
            <v>人生健康相談</v>
          </cell>
          <cell r="G8" t="str">
            <v>医療薬品</v>
          </cell>
        </row>
        <row r="9">
          <cell r="A9" t="str">
            <v>郵送</v>
          </cell>
          <cell r="C9" t="str">
            <v>Ｂ１</v>
          </cell>
          <cell r="E9" t="str">
            <v>娯楽サービス</v>
          </cell>
          <cell r="G9" t="str">
            <v>運輸</v>
          </cell>
        </row>
        <row r="10">
          <cell r="A10" t="str">
            <v>不要</v>
          </cell>
          <cell r="C10" t="str">
            <v>　</v>
          </cell>
          <cell r="E10" t="str">
            <v>その他</v>
          </cell>
          <cell r="G10" t="str">
            <v>不動産</v>
          </cell>
        </row>
        <row r="11">
          <cell r="A11" t="str">
            <v>FAX　郵送　不要</v>
          </cell>
          <cell r="E11" t="str">
            <v>　</v>
          </cell>
          <cell r="G11" t="str">
            <v>電気製品</v>
          </cell>
        </row>
        <row r="12">
          <cell r="G12" t="str">
            <v>家具仏壇</v>
          </cell>
        </row>
        <row r="13">
          <cell r="G13" t="str">
            <v>金融保険</v>
          </cell>
        </row>
        <row r="14">
          <cell r="A14" t="str">
            <v>現金</v>
          </cell>
          <cell r="C14" t="str">
            <v>厚</v>
          </cell>
          <cell r="G14" t="str">
            <v>官公庁団体</v>
          </cell>
        </row>
        <row r="15">
          <cell r="A15" t="str">
            <v>振込</v>
          </cell>
          <cell r="C15" t="str">
            <v>折</v>
          </cell>
          <cell r="G15" t="str">
            <v>放送通信</v>
          </cell>
        </row>
        <row r="16">
          <cell r="A16" t="str">
            <v>現金　振込</v>
          </cell>
          <cell r="C16" t="str">
            <v>変形</v>
          </cell>
          <cell r="G16" t="str">
            <v>印刷写真紙工</v>
          </cell>
        </row>
        <row r="17">
          <cell r="C17" t="str">
            <v>　</v>
          </cell>
          <cell r="G17" t="str">
            <v>建築土木</v>
          </cell>
        </row>
        <row r="18">
          <cell r="G18" t="str">
            <v>教育文化</v>
          </cell>
        </row>
        <row r="19">
          <cell r="A19" t="str">
            <v>前日</v>
          </cell>
          <cell r="G19" t="str">
            <v>宗教</v>
          </cell>
        </row>
        <row r="20">
          <cell r="A20" t="str">
            <v>当日</v>
          </cell>
          <cell r="G20" t="str">
            <v>美容ｴｽﾃ</v>
          </cell>
        </row>
        <row r="21">
          <cell r="A21" t="str">
            <v>前日　・　当日</v>
          </cell>
          <cell r="G21" t="str">
            <v>その他ｻｰﾋﾞｽ</v>
          </cell>
        </row>
        <row r="22">
          <cell r="G22" t="str">
            <v>　</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1"/>
  <sheetViews>
    <sheetView tabSelected="1" zoomScale="106" zoomScaleNormal="106" workbookViewId="0"/>
  </sheetViews>
  <sheetFormatPr defaultRowHeight="13.5" x14ac:dyDescent="0.15"/>
  <cols>
    <col min="1" max="6" width="9" style="1" bestFit="1" customWidth="1"/>
    <col min="7" max="7" width="10.25" style="1" customWidth="1"/>
    <col min="8" max="16384" width="9" style="1"/>
  </cols>
  <sheetData>
    <row r="1" spans="1:16" ht="13.5" customHeight="1" x14ac:dyDescent="0.15">
      <c r="A1" s="2"/>
      <c r="B1" s="2"/>
      <c r="C1" s="2"/>
      <c r="D1" s="2"/>
      <c r="E1" s="2"/>
      <c r="F1" s="2"/>
      <c r="G1" s="2"/>
      <c r="H1" s="2"/>
      <c r="I1" s="2"/>
      <c r="J1" s="2"/>
      <c r="K1" s="2"/>
      <c r="L1" s="2"/>
      <c r="M1" s="2"/>
      <c r="N1" s="2"/>
      <c r="O1" s="2"/>
      <c r="P1" s="2"/>
    </row>
    <row r="2" spans="1:16" ht="13.5" customHeight="1" x14ac:dyDescent="0.15">
      <c r="A2" s="2"/>
      <c r="B2" s="2"/>
      <c r="C2" s="2"/>
      <c r="D2" s="2"/>
      <c r="E2" s="2"/>
      <c r="F2" s="2"/>
      <c r="G2" s="2"/>
      <c r="H2" s="2"/>
      <c r="I2" s="2"/>
      <c r="J2" s="2"/>
      <c r="K2" s="2"/>
      <c r="L2" s="2"/>
      <c r="M2" s="2"/>
      <c r="N2" s="2"/>
      <c r="O2" s="2"/>
      <c r="P2" s="2"/>
    </row>
    <row r="3" spans="1:16" x14ac:dyDescent="0.15">
      <c r="A3" s="2"/>
      <c r="B3" s="2"/>
      <c r="C3" s="2"/>
      <c r="D3" s="2"/>
      <c r="E3" s="2"/>
      <c r="F3" s="2"/>
      <c r="G3" s="2"/>
      <c r="H3" s="2"/>
      <c r="I3" s="2"/>
      <c r="J3" s="2"/>
      <c r="K3" s="2"/>
      <c r="L3" s="2"/>
      <c r="M3" s="2"/>
      <c r="N3" s="2"/>
      <c r="O3" s="2"/>
      <c r="P3" s="2"/>
    </row>
    <row r="4" spans="1:16" x14ac:dyDescent="0.15">
      <c r="A4" s="2"/>
      <c r="B4" s="2"/>
      <c r="C4" s="2"/>
      <c r="D4" s="2"/>
      <c r="E4" s="2"/>
      <c r="F4" s="2"/>
      <c r="G4" s="2"/>
      <c r="H4" s="2"/>
      <c r="I4" s="2"/>
      <c r="J4" s="2"/>
      <c r="K4" s="2"/>
      <c r="L4" s="2"/>
      <c r="M4" s="2"/>
      <c r="N4" s="2"/>
      <c r="O4" s="2"/>
      <c r="P4" s="2"/>
    </row>
    <row r="5" spans="1:16" x14ac:dyDescent="0.15">
      <c r="A5" s="2"/>
      <c r="B5" s="2"/>
      <c r="C5" s="2"/>
      <c r="D5" s="2"/>
      <c r="E5" s="2"/>
      <c r="F5" s="2"/>
      <c r="G5" s="2"/>
      <c r="H5" s="2"/>
      <c r="I5" s="2"/>
      <c r="J5" s="2"/>
      <c r="K5" s="2"/>
      <c r="L5" s="2"/>
      <c r="M5" s="2"/>
      <c r="N5" s="2"/>
      <c r="O5" s="2"/>
      <c r="P5" s="2"/>
    </row>
    <row r="6" spans="1:16" x14ac:dyDescent="0.15">
      <c r="A6" s="2"/>
      <c r="B6" s="2"/>
      <c r="C6" s="2"/>
      <c r="D6" s="2"/>
      <c r="E6" s="2"/>
      <c r="F6" s="2"/>
      <c r="G6" s="2"/>
      <c r="H6" s="2"/>
      <c r="I6" s="2"/>
      <c r="J6" s="2"/>
      <c r="K6" s="2"/>
      <c r="L6" s="2"/>
      <c r="M6" s="2"/>
      <c r="N6" s="2"/>
      <c r="O6" s="2"/>
      <c r="P6" s="2"/>
    </row>
    <row r="7" spans="1:16" x14ac:dyDescent="0.15">
      <c r="A7" s="2"/>
      <c r="B7" s="2"/>
      <c r="C7" s="2"/>
      <c r="D7" s="2"/>
      <c r="E7" s="2"/>
      <c r="F7" s="2"/>
      <c r="G7" s="2"/>
      <c r="H7" s="2"/>
      <c r="I7" s="2"/>
      <c r="J7" s="2"/>
      <c r="K7" s="2"/>
      <c r="L7" s="2"/>
      <c r="M7" s="2"/>
      <c r="N7" s="2"/>
      <c r="O7" s="2"/>
      <c r="P7" s="2"/>
    </row>
    <row r="8" spans="1:16" x14ac:dyDescent="0.15">
      <c r="A8" s="2"/>
      <c r="B8" s="2"/>
      <c r="C8" s="2"/>
      <c r="D8" s="2"/>
      <c r="E8" s="2"/>
      <c r="F8" s="2"/>
      <c r="G8" s="2"/>
      <c r="H8" s="2"/>
      <c r="I8" s="2"/>
      <c r="J8" s="2"/>
      <c r="K8" s="2"/>
      <c r="L8" s="2"/>
      <c r="M8" s="2"/>
      <c r="N8" s="2"/>
      <c r="O8" s="2"/>
      <c r="P8" s="2"/>
    </row>
    <row r="9" spans="1:16" x14ac:dyDescent="0.15">
      <c r="A9" s="2"/>
      <c r="B9" s="2"/>
      <c r="C9" s="2"/>
      <c r="D9" s="2"/>
      <c r="E9" s="2"/>
      <c r="F9" s="2"/>
      <c r="G9" s="2"/>
      <c r="H9" s="2"/>
      <c r="I9" s="2"/>
      <c r="J9" s="2"/>
      <c r="K9" s="2"/>
      <c r="L9" s="2"/>
      <c r="M9" s="2"/>
      <c r="N9" s="2"/>
      <c r="O9" s="2"/>
      <c r="P9" s="2"/>
    </row>
    <row r="10" spans="1:16" x14ac:dyDescent="0.15">
      <c r="A10" s="2"/>
      <c r="B10" s="2"/>
      <c r="C10" s="2"/>
      <c r="D10" s="2"/>
      <c r="E10" s="2"/>
      <c r="F10" s="2"/>
      <c r="G10" s="2"/>
      <c r="H10" s="2"/>
      <c r="I10" s="2"/>
      <c r="J10" s="2"/>
      <c r="K10" s="2"/>
      <c r="L10" s="2"/>
      <c r="M10" s="2"/>
      <c r="N10" s="2"/>
      <c r="O10" s="2"/>
      <c r="P10" s="2"/>
    </row>
    <row r="11" spans="1:16" x14ac:dyDescent="0.15">
      <c r="A11" s="2"/>
      <c r="B11" s="2"/>
      <c r="C11" s="2"/>
      <c r="D11" s="2"/>
      <c r="E11" s="2"/>
      <c r="F11" s="2"/>
      <c r="G11" s="2"/>
      <c r="H11" s="2"/>
      <c r="I11" s="2"/>
      <c r="J11" s="2"/>
      <c r="K11" s="2"/>
      <c r="L11" s="2"/>
      <c r="M11" s="2"/>
      <c r="N11" s="2"/>
      <c r="O11" s="2"/>
      <c r="P11" s="2"/>
    </row>
    <row r="12" spans="1:16" x14ac:dyDescent="0.15">
      <c r="A12" s="2"/>
      <c r="B12" s="2"/>
      <c r="C12" s="2"/>
      <c r="D12" s="2"/>
      <c r="E12" s="2"/>
      <c r="F12" s="2"/>
      <c r="G12" s="2"/>
      <c r="H12" s="2"/>
      <c r="I12" s="2"/>
      <c r="J12" s="2"/>
      <c r="K12" s="2"/>
      <c r="L12" s="2"/>
      <c r="M12" s="2"/>
      <c r="N12" s="2"/>
      <c r="O12" s="2"/>
      <c r="P12" s="2"/>
    </row>
    <row r="13" spans="1:16" x14ac:dyDescent="0.15">
      <c r="A13" s="2"/>
      <c r="B13" s="2"/>
      <c r="C13" s="2"/>
      <c r="D13" s="2"/>
      <c r="E13" s="2"/>
      <c r="F13" s="2"/>
      <c r="G13" s="2"/>
      <c r="H13" s="2"/>
      <c r="I13" s="2"/>
      <c r="J13" s="2"/>
      <c r="K13" s="2"/>
      <c r="L13" s="2"/>
      <c r="M13" s="2"/>
      <c r="N13" s="2"/>
      <c r="O13" s="2"/>
      <c r="P13" s="2"/>
    </row>
    <row r="14" spans="1:16" x14ac:dyDescent="0.15">
      <c r="A14" s="2"/>
      <c r="B14" s="2"/>
      <c r="C14" s="2"/>
      <c r="D14" s="2"/>
      <c r="E14" s="2"/>
      <c r="F14" s="2"/>
      <c r="G14" s="2"/>
      <c r="H14" s="2"/>
      <c r="I14" s="2"/>
      <c r="J14" s="2"/>
      <c r="K14" s="2"/>
      <c r="L14" s="2"/>
      <c r="M14" s="2"/>
      <c r="N14" s="2"/>
      <c r="O14" s="2"/>
      <c r="P14" s="2"/>
    </row>
    <row r="15" spans="1:16" x14ac:dyDescent="0.15">
      <c r="A15" s="2"/>
      <c r="B15" s="2"/>
      <c r="C15" s="2"/>
      <c r="D15" s="2"/>
      <c r="E15" s="2"/>
      <c r="F15" s="2"/>
      <c r="G15" s="2"/>
      <c r="H15" s="2"/>
      <c r="I15" s="2"/>
      <c r="J15" s="2"/>
      <c r="K15" s="2"/>
      <c r="L15" s="2"/>
      <c r="M15" s="2"/>
      <c r="N15" s="2"/>
      <c r="O15" s="2"/>
      <c r="P15" s="2"/>
    </row>
    <row r="16" spans="1:16" x14ac:dyDescent="0.15">
      <c r="A16" s="2"/>
      <c r="B16" s="2"/>
      <c r="C16" s="2"/>
      <c r="D16" s="2"/>
      <c r="E16" s="2"/>
      <c r="F16" s="2"/>
      <c r="G16" s="2"/>
      <c r="H16" s="2"/>
      <c r="I16" s="2"/>
      <c r="J16" s="2"/>
      <c r="K16" s="2"/>
      <c r="L16" s="2"/>
      <c r="M16" s="2"/>
      <c r="N16" s="2"/>
      <c r="O16" s="2"/>
      <c r="P16" s="2"/>
    </row>
    <row r="17" spans="1:16" x14ac:dyDescent="0.15">
      <c r="A17" s="2"/>
      <c r="B17" s="2"/>
      <c r="C17" s="2"/>
      <c r="D17" s="2"/>
      <c r="E17" s="2"/>
      <c r="F17" s="2"/>
      <c r="G17" s="2"/>
      <c r="H17" s="2"/>
      <c r="I17" s="2"/>
      <c r="J17" s="2"/>
      <c r="K17" s="2"/>
      <c r="L17" s="2"/>
      <c r="M17" s="2"/>
      <c r="N17" s="2"/>
      <c r="O17" s="2"/>
      <c r="P17" s="2"/>
    </row>
    <row r="18" spans="1:16" x14ac:dyDescent="0.15">
      <c r="A18" s="2"/>
      <c r="B18" s="2"/>
      <c r="C18" s="2"/>
      <c r="D18" s="2"/>
      <c r="E18" s="2"/>
      <c r="F18" s="2"/>
      <c r="G18" s="2"/>
      <c r="H18" s="2"/>
      <c r="I18" s="2"/>
      <c r="J18" s="2"/>
      <c r="K18" s="2"/>
      <c r="L18" s="2"/>
      <c r="M18" s="2"/>
      <c r="N18" s="2"/>
      <c r="O18" s="2"/>
      <c r="P18" s="2"/>
    </row>
    <row r="19" spans="1:16" x14ac:dyDescent="0.15">
      <c r="A19" s="2"/>
      <c r="B19" s="2"/>
      <c r="C19" s="2"/>
      <c r="D19" s="2"/>
      <c r="E19" s="2"/>
      <c r="F19" s="2"/>
      <c r="G19" s="2"/>
      <c r="H19" s="2"/>
      <c r="I19" s="2"/>
      <c r="J19" s="2"/>
      <c r="K19" s="2"/>
      <c r="L19" s="2"/>
      <c r="M19" s="2"/>
      <c r="N19" s="2"/>
      <c r="O19" s="2"/>
      <c r="P19" s="2"/>
    </row>
    <row r="20" spans="1:16" x14ac:dyDescent="0.15">
      <c r="A20" s="2"/>
      <c r="B20" s="2"/>
      <c r="C20" s="2"/>
      <c r="D20" s="2"/>
      <c r="E20" s="2"/>
      <c r="F20" s="2"/>
      <c r="G20" s="2"/>
      <c r="H20" s="2"/>
      <c r="I20" s="2"/>
      <c r="J20" s="2"/>
      <c r="K20" s="2"/>
      <c r="L20" s="2"/>
      <c r="M20" s="2"/>
      <c r="N20" s="2"/>
      <c r="O20" s="2"/>
      <c r="P20" s="2"/>
    </row>
    <row r="21" spans="1:16" x14ac:dyDescent="0.15">
      <c r="A21" s="2"/>
      <c r="B21" s="2"/>
      <c r="C21" s="2"/>
      <c r="D21" s="2"/>
      <c r="E21" s="2"/>
      <c r="F21" s="2"/>
      <c r="G21" s="2"/>
      <c r="H21" s="2"/>
      <c r="I21" s="2"/>
      <c r="J21" s="2"/>
      <c r="K21" s="2"/>
      <c r="L21" s="2"/>
      <c r="M21" s="2"/>
      <c r="N21" s="2"/>
      <c r="O21" s="2"/>
      <c r="P21" s="2"/>
    </row>
    <row r="22" spans="1:16" x14ac:dyDescent="0.15">
      <c r="A22" s="2"/>
      <c r="B22" s="2"/>
      <c r="C22" s="2"/>
      <c r="D22" s="2"/>
      <c r="E22" s="2"/>
      <c r="F22" s="2"/>
      <c r="G22" s="2"/>
      <c r="H22" s="2"/>
      <c r="I22" s="2"/>
      <c r="J22" s="2"/>
      <c r="K22" s="2"/>
      <c r="L22" s="2"/>
      <c r="M22" s="2"/>
      <c r="N22" s="2"/>
      <c r="O22" s="2"/>
      <c r="P22" s="2"/>
    </row>
    <row r="23" spans="1:16" x14ac:dyDescent="0.15">
      <c r="A23" s="2"/>
      <c r="B23" s="2"/>
      <c r="C23" s="2"/>
      <c r="D23" s="2"/>
      <c r="E23" s="2"/>
      <c r="F23" s="2"/>
      <c r="G23" s="2"/>
      <c r="H23" s="2"/>
      <c r="I23" s="2"/>
      <c r="J23" s="2"/>
      <c r="K23" s="2"/>
      <c r="L23" s="2"/>
      <c r="M23" s="2"/>
      <c r="N23" s="2"/>
      <c r="O23" s="2"/>
      <c r="P23" s="2"/>
    </row>
    <row r="24" spans="1:16" ht="17.25" x14ac:dyDescent="0.15">
      <c r="A24" s="2"/>
      <c r="B24" s="2"/>
      <c r="C24" s="2"/>
      <c r="D24" s="2"/>
      <c r="E24" s="2"/>
      <c r="F24" s="2"/>
      <c r="G24" s="2"/>
      <c r="H24" s="453"/>
      <c r="I24" s="2"/>
      <c r="J24" s="2"/>
      <c r="K24" s="2"/>
      <c r="L24" s="2"/>
      <c r="M24" s="2"/>
      <c r="N24" s="2"/>
      <c r="O24" s="2"/>
      <c r="P24" s="2"/>
    </row>
    <row r="25" spans="1:16" ht="17.25" x14ac:dyDescent="0.15">
      <c r="A25" s="2"/>
      <c r="B25" s="2"/>
      <c r="C25" s="2"/>
      <c r="D25" s="2"/>
      <c r="E25" s="2"/>
      <c r="F25" s="2"/>
      <c r="G25" s="2"/>
      <c r="H25" s="453"/>
      <c r="I25" s="2"/>
      <c r="J25" s="2"/>
      <c r="K25" s="2"/>
      <c r="L25" s="2"/>
      <c r="M25" s="2"/>
      <c r="N25" s="2"/>
      <c r="O25" s="2"/>
      <c r="P25" s="2"/>
    </row>
    <row r="26" spans="1:16" ht="24" x14ac:dyDescent="0.15">
      <c r="A26" s="2"/>
      <c r="B26" s="2"/>
      <c r="C26" s="2"/>
      <c r="D26" s="2"/>
      <c r="E26" s="2"/>
      <c r="F26" s="2"/>
      <c r="G26" s="2"/>
      <c r="H26" s="453"/>
      <c r="I26" s="454"/>
      <c r="J26" s="2"/>
      <c r="K26" s="2"/>
      <c r="L26" s="2"/>
      <c r="M26" s="2"/>
      <c r="N26" s="2"/>
      <c r="O26" s="2"/>
      <c r="P26" s="2"/>
    </row>
    <row r="27" spans="1:16" ht="24" x14ac:dyDescent="0.15">
      <c r="A27" s="2"/>
      <c r="B27" s="2"/>
      <c r="C27" s="2"/>
      <c r="D27" s="2"/>
      <c r="E27" s="2"/>
      <c r="F27" s="2"/>
      <c r="G27" s="2"/>
      <c r="H27" s="2"/>
      <c r="I27" s="454"/>
      <c r="J27" s="2"/>
      <c r="K27" s="2"/>
      <c r="L27" s="2"/>
      <c r="M27" s="2"/>
      <c r="N27" s="2"/>
      <c r="O27" s="2"/>
      <c r="P27" s="2"/>
    </row>
    <row r="28" spans="1:16" ht="17.25" x14ac:dyDescent="0.15">
      <c r="A28" s="2"/>
      <c r="B28" s="2"/>
      <c r="C28" s="2"/>
      <c r="D28" s="2"/>
      <c r="E28" s="2"/>
      <c r="F28" s="2"/>
      <c r="G28" s="2"/>
      <c r="H28" s="453"/>
      <c r="I28" s="2"/>
      <c r="J28" s="2"/>
      <c r="K28" s="2"/>
      <c r="L28" s="2"/>
      <c r="M28" s="2"/>
      <c r="N28" s="2"/>
      <c r="O28" s="2"/>
      <c r="P28" s="2"/>
    </row>
    <row r="29" spans="1:16" ht="17.25" x14ac:dyDescent="0.15">
      <c r="A29" s="2"/>
      <c r="B29" s="2"/>
      <c r="C29" s="2"/>
      <c r="D29" s="2"/>
      <c r="E29" s="2"/>
      <c r="F29" s="2"/>
      <c r="G29" s="2"/>
      <c r="H29" s="453"/>
      <c r="I29" s="2"/>
      <c r="J29" s="2"/>
      <c r="K29" s="2"/>
      <c r="L29" s="2"/>
      <c r="M29" s="2"/>
      <c r="N29" s="2"/>
      <c r="O29" s="2"/>
      <c r="P29" s="2"/>
    </row>
    <row r="30" spans="1:16" ht="17.25" x14ac:dyDescent="0.15">
      <c r="A30" s="2"/>
      <c r="B30" s="2"/>
      <c r="C30" s="2"/>
      <c r="D30" s="2"/>
      <c r="E30" s="2"/>
      <c r="F30" s="2"/>
      <c r="G30" s="2"/>
      <c r="H30" s="455"/>
      <c r="I30" s="710" t="s">
        <v>838</v>
      </c>
      <c r="J30" s="710"/>
      <c r="K30" s="2"/>
      <c r="L30" s="2"/>
      <c r="M30" s="2"/>
      <c r="N30" s="2"/>
      <c r="O30" s="2"/>
      <c r="P30" s="2"/>
    </row>
    <row r="31" spans="1:16" ht="17.25" x14ac:dyDescent="0.15">
      <c r="A31" s="2"/>
      <c r="B31" s="2"/>
      <c r="C31" s="2"/>
      <c r="D31" s="2"/>
      <c r="E31" s="2"/>
      <c r="F31" s="2"/>
      <c r="G31" s="2"/>
      <c r="H31" s="2"/>
      <c r="I31" s="710" t="s">
        <v>591</v>
      </c>
      <c r="J31" s="710"/>
      <c r="K31" s="710"/>
      <c r="L31" s="710"/>
      <c r="M31" s="710"/>
      <c r="N31" s="710"/>
      <c r="O31" s="2"/>
      <c r="P31" s="2"/>
    </row>
    <row r="32" spans="1:16" ht="17.25" x14ac:dyDescent="0.15">
      <c r="A32" s="2"/>
      <c r="B32" s="2"/>
      <c r="C32" s="2"/>
      <c r="D32" s="2"/>
      <c r="E32" s="2"/>
      <c r="F32" s="2"/>
      <c r="G32" s="2"/>
      <c r="H32" s="2"/>
      <c r="I32" s="2"/>
      <c r="J32" s="2"/>
      <c r="K32" s="2"/>
      <c r="L32" s="456" t="s">
        <v>592</v>
      </c>
      <c r="M32" s="709" t="s">
        <v>593</v>
      </c>
      <c r="N32" s="709"/>
      <c r="O32" s="2"/>
      <c r="P32" s="2"/>
    </row>
    <row r="33" spans="1:16" ht="17.25" x14ac:dyDescent="0.15">
      <c r="A33" s="2"/>
      <c r="B33" s="2"/>
      <c r="C33" s="2"/>
      <c r="D33" s="2"/>
      <c r="E33" s="2"/>
      <c r="F33" s="2"/>
      <c r="G33" s="2"/>
      <c r="H33" s="2"/>
      <c r="I33" s="2"/>
      <c r="J33" s="2"/>
      <c r="K33" s="2"/>
      <c r="L33" s="456" t="s">
        <v>594</v>
      </c>
      <c r="M33" s="709" t="s">
        <v>595</v>
      </c>
      <c r="N33" s="709"/>
      <c r="O33" s="2"/>
      <c r="P33" s="2"/>
    </row>
    <row r="34" spans="1:16" ht="17.25" x14ac:dyDescent="0.15">
      <c r="A34" s="2"/>
      <c r="B34" s="2"/>
      <c r="C34" s="2"/>
      <c r="D34" s="2"/>
      <c r="E34" s="2"/>
      <c r="F34" s="2"/>
      <c r="G34" s="2"/>
      <c r="H34" s="2"/>
      <c r="I34" s="710" t="s">
        <v>923</v>
      </c>
      <c r="J34" s="710"/>
      <c r="K34" s="2"/>
      <c r="L34" s="2"/>
      <c r="M34" s="2"/>
      <c r="N34" s="2"/>
      <c r="O34" s="2"/>
      <c r="P34" s="2"/>
    </row>
    <row r="35" spans="1:16" ht="17.25" x14ac:dyDescent="0.15">
      <c r="A35" s="2"/>
      <c r="B35" s="2"/>
      <c r="C35" s="2"/>
      <c r="D35" s="2"/>
      <c r="E35" s="2"/>
      <c r="F35" s="2"/>
      <c r="G35" s="2"/>
      <c r="H35" s="2"/>
      <c r="I35" s="710" t="s">
        <v>596</v>
      </c>
      <c r="J35" s="710"/>
      <c r="K35" s="710"/>
      <c r="L35" s="710"/>
      <c r="M35" s="710"/>
      <c r="N35" s="710"/>
      <c r="O35" s="2"/>
      <c r="P35" s="2"/>
    </row>
    <row r="36" spans="1:16" ht="17.25" x14ac:dyDescent="0.15">
      <c r="A36" s="2"/>
      <c r="B36" s="2"/>
      <c r="C36" s="2"/>
      <c r="D36" s="2"/>
      <c r="E36" s="2"/>
      <c r="F36" s="2"/>
      <c r="G36" s="2"/>
      <c r="H36" s="2"/>
      <c r="I36" s="2"/>
      <c r="J36" s="2"/>
      <c r="K36" s="2"/>
      <c r="L36" s="456" t="s">
        <v>592</v>
      </c>
      <c r="M36" s="709" t="s">
        <v>597</v>
      </c>
      <c r="N36" s="709"/>
      <c r="O36" s="2"/>
      <c r="P36" s="2"/>
    </row>
    <row r="37" spans="1:16" ht="17.25" x14ac:dyDescent="0.15">
      <c r="A37" s="2"/>
      <c r="B37" s="2"/>
      <c r="C37" s="2"/>
      <c r="D37" s="2"/>
      <c r="E37" s="2"/>
      <c r="F37" s="2"/>
      <c r="G37" s="2"/>
      <c r="H37" s="2"/>
      <c r="I37" s="2"/>
      <c r="J37" s="2"/>
      <c r="K37" s="2"/>
      <c r="L37" s="456" t="s">
        <v>594</v>
      </c>
      <c r="M37" s="709" t="s">
        <v>598</v>
      </c>
      <c r="N37" s="709"/>
      <c r="O37" s="2"/>
      <c r="P37" s="2"/>
    </row>
    <row r="38" spans="1:16" x14ac:dyDescent="0.15">
      <c r="A38" s="2"/>
      <c r="B38" s="2"/>
      <c r="C38" s="2"/>
      <c r="D38" s="2"/>
      <c r="E38" s="2"/>
      <c r="F38" s="2"/>
      <c r="G38" s="2"/>
      <c r="H38" s="2"/>
      <c r="I38" s="2"/>
      <c r="J38" s="2"/>
      <c r="K38" s="2"/>
      <c r="L38" s="2"/>
      <c r="M38" s="2"/>
      <c r="N38" s="2"/>
      <c r="O38" s="2"/>
      <c r="P38" s="2"/>
    </row>
    <row r="39" spans="1:16" x14ac:dyDescent="0.15">
      <c r="A39" s="2"/>
      <c r="B39" s="2"/>
      <c r="C39" s="2"/>
      <c r="D39" s="2"/>
      <c r="E39" s="2"/>
      <c r="F39" s="2"/>
      <c r="G39" s="2"/>
      <c r="H39" s="2"/>
      <c r="J39" s="2"/>
      <c r="K39" s="2"/>
      <c r="L39" s="2"/>
      <c r="M39" s="2"/>
      <c r="N39" s="2"/>
      <c r="O39" s="2"/>
      <c r="P39" s="2"/>
    </row>
    <row r="40" spans="1:16" x14ac:dyDescent="0.15">
      <c r="A40" s="2"/>
      <c r="B40" s="2"/>
      <c r="C40" s="2"/>
      <c r="D40" s="2"/>
      <c r="E40" s="2"/>
      <c r="F40" s="2"/>
      <c r="G40" s="2"/>
      <c r="H40" s="2"/>
      <c r="I40" s="2"/>
      <c r="J40" s="2"/>
      <c r="K40" s="2"/>
      <c r="L40" s="2"/>
      <c r="M40" s="2"/>
      <c r="N40" s="2"/>
      <c r="O40" s="2"/>
      <c r="P40" s="2"/>
    </row>
    <row r="41" spans="1:16" x14ac:dyDescent="0.15">
      <c r="A41" s="2"/>
      <c r="B41" s="2"/>
      <c r="C41" s="2"/>
      <c r="D41" s="2"/>
      <c r="E41" s="2"/>
      <c r="F41" s="2"/>
      <c r="G41" s="2"/>
      <c r="H41" s="2"/>
      <c r="I41" s="2"/>
      <c r="J41" s="2"/>
      <c r="K41" s="2"/>
      <c r="L41" s="2"/>
      <c r="M41" s="2"/>
      <c r="N41" s="2"/>
      <c r="O41" s="2"/>
      <c r="P41" s="2"/>
    </row>
  </sheetData>
  <mergeCells count="8">
    <mergeCell ref="M36:N36"/>
    <mergeCell ref="M37:N37"/>
    <mergeCell ref="I30:J30"/>
    <mergeCell ref="I31:N31"/>
    <mergeCell ref="M32:N32"/>
    <mergeCell ref="M33:N33"/>
    <mergeCell ref="I34:J34"/>
    <mergeCell ref="I35:N35"/>
  </mergeCells>
  <phoneticPr fontId="3"/>
  <printOptions horizontalCentered="1"/>
  <pageMargins left="0.19685039370078741" right="0" top="0.47244094488188981" bottom="0.19685039370078741" header="0.51181102362204722" footer="0.51181102362204722"/>
  <pageSetup paperSize="9" scale="87" firstPageNumber="429496319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2"/>
  <sheetViews>
    <sheetView showZeros="0" zoomScale="87" zoomScaleNormal="87" workbookViewId="0"/>
  </sheetViews>
  <sheetFormatPr defaultRowHeight="16.5" customHeight="1" x14ac:dyDescent="0.15"/>
  <cols>
    <col min="1" max="1" width="3.375" style="23" customWidth="1"/>
    <col min="2" max="2" width="9.75" style="23" customWidth="1"/>
    <col min="3" max="4" width="8.25" style="23" customWidth="1"/>
    <col min="5" max="5" width="9.75" style="23" customWidth="1"/>
    <col min="6" max="7" width="8.25" style="23" customWidth="1"/>
    <col min="8" max="8" width="9.75" style="23" customWidth="1"/>
    <col min="9" max="9" width="7.75" style="23" customWidth="1"/>
    <col min="10" max="10" width="8.75" style="23" customWidth="1"/>
    <col min="11" max="11" width="9.75" style="23" customWidth="1"/>
    <col min="12" max="12" width="8.25" style="23" customWidth="1"/>
    <col min="13" max="13" width="8.75" style="23" customWidth="1"/>
    <col min="14" max="14" width="9.75" style="23" customWidth="1"/>
    <col min="15" max="16" width="8.25" style="23" customWidth="1"/>
    <col min="17" max="17" width="9.75" style="23" customWidth="1"/>
    <col min="18" max="19" width="8.25" style="23" customWidth="1"/>
    <col min="20" max="16384" width="9" style="23"/>
  </cols>
  <sheetData>
    <row r="1" spans="1:19" ht="16.5" customHeight="1" x14ac:dyDescent="0.15">
      <c r="A1" s="8" t="s">
        <v>467</v>
      </c>
      <c r="B1" s="8"/>
      <c r="C1" s="8"/>
      <c r="D1" s="8"/>
      <c r="E1" s="8"/>
      <c r="F1" s="8"/>
      <c r="G1" s="8"/>
      <c r="H1" s="8"/>
      <c r="I1" s="8"/>
      <c r="J1" s="8"/>
      <c r="K1" s="8"/>
      <c r="L1" s="19"/>
      <c r="M1" s="19"/>
      <c r="N1" s="8"/>
      <c r="O1" s="8"/>
      <c r="P1" s="8"/>
      <c r="Q1" s="8"/>
      <c r="R1" s="8"/>
      <c r="S1" s="8"/>
    </row>
    <row r="2" spans="1:19" ht="16.5" customHeight="1" thickBot="1" x14ac:dyDescent="0.2">
      <c r="A2" s="8"/>
      <c r="B2" s="8"/>
      <c r="C2" s="24" t="s">
        <v>843</v>
      </c>
      <c r="D2" s="8"/>
      <c r="E2" s="8"/>
      <c r="F2" s="8"/>
      <c r="G2" s="8"/>
      <c r="H2" s="8"/>
      <c r="I2" s="8"/>
      <c r="J2" s="8"/>
      <c r="K2" s="8"/>
      <c r="L2" s="9"/>
      <c r="M2" s="9"/>
      <c r="N2" s="8"/>
      <c r="O2" s="8"/>
      <c r="P2" s="8"/>
      <c r="Q2" s="8"/>
      <c r="R2" s="8"/>
      <c r="S2" s="10"/>
    </row>
    <row r="3" spans="1:19" ht="23.25" customHeight="1" x14ac:dyDescent="0.15">
      <c r="A3" s="8"/>
      <c r="B3" s="8"/>
      <c r="C3" s="25" t="s">
        <v>9</v>
      </c>
      <c r="D3" s="796"/>
      <c r="E3" s="796"/>
      <c r="F3" s="796"/>
      <c r="G3" s="797"/>
      <c r="H3" s="780" t="s">
        <v>11</v>
      </c>
      <c r="I3" s="781"/>
      <c r="J3" s="784" t="s">
        <v>589</v>
      </c>
      <c r="K3" s="785"/>
      <c r="L3" s="785"/>
      <c r="M3" s="785"/>
      <c r="N3" s="798" t="s">
        <v>21</v>
      </c>
      <c r="O3" s="26" t="s">
        <v>30</v>
      </c>
      <c r="P3" s="76"/>
      <c r="Q3" s="27" t="s">
        <v>13</v>
      </c>
      <c r="R3" s="788"/>
      <c r="S3" s="803"/>
    </row>
    <row r="4" spans="1:19" ht="23.25" customHeight="1" thickBot="1" x14ac:dyDescent="0.2">
      <c r="A4" s="790" t="s">
        <v>8</v>
      </c>
      <c r="B4" s="790"/>
      <c r="C4" s="28" t="s">
        <v>18</v>
      </c>
      <c r="D4" s="827"/>
      <c r="E4" s="827"/>
      <c r="F4" s="827"/>
      <c r="G4" s="827"/>
      <c r="H4" s="782"/>
      <c r="I4" s="783"/>
      <c r="J4" s="786"/>
      <c r="K4" s="787"/>
      <c r="L4" s="787"/>
      <c r="M4" s="787"/>
      <c r="N4" s="799"/>
      <c r="O4" s="29" t="s">
        <v>15</v>
      </c>
      <c r="P4" s="17"/>
      <c r="Q4" s="18"/>
      <c r="R4" s="12" t="s">
        <v>19</v>
      </c>
      <c r="S4" s="13">
        <f>SUM(O17,O28,O39)</f>
        <v>0</v>
      </c>
    </row>
    <row r="5" spans="1:19" ht="16.5" customHeight="1" x14ac:dyDescent="0.15">
      <c r="A5" s="8"/>
      <c r="B5" s="8"/>
      <c r="C5" s="8"/>
      <c r="D5" s="8"/>
      <c r="E5" s="8"/>
      <c r="F5" s="8"/>
      <c r="G5" s="8"/>
      <c r="H5" s="8"/>
      <c r="I5" s="8"/>
      <c r="J5" s="8"/>
      <c r="K5" s="8"/>
      <c r="L5" s="8"/>
      <c r="M5" s="8"/>
      <c r="N5" s="8"/>
      <c r="O5" s="8"/>
      <c r="P5" s="8"/>
      <c r="Q5" s="8"/>
      <c r="R5" s="8"/>
      <c r="S5" s="33"/>
    </row>
    <row r="6" spans="1:19" ht="16.5" customHeight="1" x14ac:dyDescent="0.15">
      <c r="A6" s="831" t="s">
        <v>391</v>
      </c>
      <c r="B6" s="775" t="s">
        <v>373</v>
      </c>
      <c r="C6" s="775"/>
      <c r="D6" s="775"/>
      <c r="E6" s="327"/>
      <c r="F6" s="327"/>
      <c r="G6" s="327"/>
      <c r="H6" s="327"/>
      <c r="I6" s="327"/>
      <c r="J6" s="327"/>
      <c r="K6" s="839" t="s">
        <v>376</v>
      </c>
      <c r="L6" s="839"/>
      <c r="M6" s="840"/>
      <c r="N6" s="327"/>
      <c r="O6" s="327"/>
      <c r="P6" s="327"/>
      <c r="Q6" s="830" t="s">
        <v>24</v>
      </c>
      <c r="R6" s="775"/>
      <c r="S6" s="776"/>
    </row>
    <row r="7" spans="1:19" ht="16.5" customHeight="1" x14ac:dyDescent="0.15">
      <c r="A7" s="837"/>
      <c r="B7" s="289" t="s">
        <v>308</v>
      </c>
      <c r="C7" s="289" t="s">
        <v>309</v>
      </c>
      <c r="D7" s="290" t="s">
        <v>31</v>
      </c>
      <c r="E7" s="289"/>
      <c r="F7" s="289"/>
      <c r="G7" s="315"/>
      <c r="H7" s="289"/>
      <c r="I7" s="289"/>
      <c r="J7" s="315"/>
      <c r="K7" s="289" t="s">
        <v>308</v>
      </c>
      <c r="L7" s="289" t="s">
        <v>309</v>
      </c>
      <c r="M7" s="290" t="s">
        <v>31</v>
      </c>
      <c r="N7" s="289"/>
      <c r="O7" s="289"/>
      <c r="P7" s="315"/>
      <c r="Q7" s="289" t="s">
        <v>308</v>
      </c>
      <c r="R7" s="289" t="s">
        <v>309</v>
      </c>
      <c r="S7" s="291" t="s">
        <v>31</v>
      </c>
    </row>
    <row r="8" spans="1:19" ht="16.5" customHeight="1" x14ac:dyDescent="0.15">
      <c r="A8" s="837"/>
      <c r="B8" s="294" t="s">
        <v>417</v>
      </c>
      <c r="C8" s="293">
        <v>50</v>
      </c>
      <c r="D8" s="113"/>
      <c r="E8" s="295"/>
      <c r="F8" s="295"/>
      <c r="G8" s="295"/>
      <c r="H8" s="295"/>
      <c r="I8" s="295"/>
      <c r="J8" s="295"/>
      <c r="K8" s="684" t="s">
        <v>921</v>
      </c>
      <c r="L8" s="293">
        <v>2650</v>
      </c>
      <c r="M8" s="113"/>
      <c r="N8" s="303"/>
      <c r="O8" s="295"/>
      <c r="P8" s="82"/>
      <c r="Q8" s="353" t="s">
        <v>353</v>
      </c>
      <c r="R8" s="293">
        <v>560</v>
      </c>
      <c r="S8" s="117"/>
    </row>
    <row r="9" spans="1:19" ht="16.5" customHeight="1" x14ac:dyDescent="0.15">
      <c r="A9" s="837"/>
      <c r="B9" s="295"/>
      <c r="C9" s="295"/>
      <c r="D9" s="295"/>
      <c r="E9" s="295"/>
      <c r="F9" s="295"/>
      <c r="G9" s="295"/>
      <c r="H9" s="295"/>
      <c r="I9" s="295"/>
      <c r="J9" s="295"/>
      <c r="K9" s="684" t="s">
        <v>920</v>
      </c>
      <c r="L9" s="293">
        <v>2530</v>
      </c>
      <c r="M9" s="113"/>
      <c r="N9" s="303"/>
      <c r="O9" s="295"/>
      <c r="P9" s="82"/>
      <c r="Q9" s="292" t="s">
        <v>354</v>
      </c>
      <c r="R9" s="293">
        <v>220</v>
      </c>
      <c r="S9" s="117"/>
    </row>
    <row r="10" spans="1:19" ht="16.5" customHeight="1" x14ac:dyDescent="0.15">
      <c r="A10" s="837"/>
      <c r="B10" s="295"/>
      <c r="C10" s="295"/>
      <c r="D10" s="295"/>
      <c r="E10" s="295"/>
      <c r="F10" s="295"/>
      <c r="G10" s="295"/>
      <c r="H10" s="295"/>
      <c r="I10" s="295"/>
      <c r="J10" s="295"/>
      <c r="K10" s="294" t="s">
        <v>834</v>
      </c>
      <c r="L10" s="293">
        <v>940</v>
      </c>
      <c r="M10" s="113"/>
      <c r="N10" s="303"/>
      <c r="O10" s="295"/>
      <c r="P10" s="82"/>
      <c r="Q10" s="292" t="s">
        <v>355</v>
      </c>
      <c r="R10" s="293">
        <v>40</v>
      </c>
      <c r="S10" s="117"/>
    </row>
    <row r="11" spans="1:19" ht="16.5" customHeight="1" x14ac:dyDescent="0.15">
      <c r="A11" s="837"/>
      <c r="B11" s="295"/>
      <c r="C11" s="295"/>
      <c r="D11" s="295"/>
      <c r="E11" s="295"/>
      <c r="F11" s="295"/>
      <c r="G11" s="295"/>
      <c r="H11" s="295"/>
      <c r="I11" s="295"/>
      <c r="J11" s="295"/>
      <c r="K11" s="292" t="s">
        <v>835</v>
      </c>
      <c r="L11" s="293">
        <v>610</v>
      </c>
      <c r="M11" s="113"/>
      <c r="N11" s="303"/>
      <c r="O11" s="295"/>
      <c r="P11" s="82"/>
      <c r="Q11" s="300"/>
      <c r="R11" s="295"/>
      <c r="S11" s="89"/>
    </row>
    <row r="12" spans="1:19" ht="16.5" customHeight="1" x14ac:dyDescent="0.15">
      <c r="A12" s="837"/>
      <c r="B12" s="295"/>
      <c r="C12" s="295"/>
      <c r="D12" s="295"/>
      <c r="E12" s="295"/>
      <c r="F12" s="295"/>
      <c r="G12" s="295"/>
      <c r="H12" s="295"/>
      <c r="I12" s="295"/>
      <c r="J12" s="295"/>
      <c r="K12" s="294" t="s">
        <v>477</v>
      </c>
      <c r="L12" s="293">
        <v>1430</v>
      </c>
      <c r="M12" s="113"/>
      <c r="N12" s="303"/>
      <c r="O12" s="295"/>
      <c r="P12" s="82"/>
      <c r="Q12" s="300"/>
      <c r="R12" s="295"/>
      <c r="S12" s="89"/>
    </row>
    <row r="13" spans="1:19" ht="16.5" customHeight="1" x14ac:dyDescent="0.15">
      <c r="A13" s="837"/>
      <c r="B13" s="295"/>
      <c r="C13" s="295"/>
      <c r="D13" s="295"/>
      <c r="E13" s="295"/>
      <c r="F13" s="295"/>
      <c r="G13" s="295"/>
      <c r="H13" s="295"/>
      <c r="I13" s="295"/>
      <c r="J13" s="295"/>
      <c r="K13" s="292" t="s">
        <v>836</v>
      </c>
      <c r="L13" s="293">
        <v>710</v>
      </c>
      <c r="M13" s="113"/>
      <c r="N13" s="303"/>
      <c r="O13" s="295"/>
      <c r="P13" s="82"/>
      <c r="Q13" s="300"/>
      <c r="R13" s="295"/>
      <c r="S13" s="89"/>
    </row>
    <row r="14" spans="1:19" ht="16.5" customHeight="1" x14ac:dyDescent="0.15">
      <c r="A14" s="837"/>
      <c r="B14" s="295"/>
      <c r="C14" s="295"/>
      <c r="D14" s="295"/>
      <c r="E14" s="295"/>
      <c r="F14" s="295"/>
      <c r="G14" s="295"/>
      <c r="H14" s="295"/>
      <c r="I14" s="295"/>
      <c r="J14" s="295"/>
      <c r="K14" s="303"/>
      <c r="L14" s="295"/>
      <c r="M14" s="82"/>
      <c r="N14" s="303"/>
      <c r="O14" s="295"/>
      <c r="P14" s="82"/>
      <c r="Q14" s="300"/>
      <c r="R14" s="295"/>
      <c r="S14" s="89"/>
    </row>
    <row r="15" spans="1:19" ht="16.5" customHeight="1" x14ac:dyDescent="0.15">
      <c r="A15" s="838"/>
      <c r="B15" s="300" t="s">
        <v>380</v>
      </c>
      <c r="C15" s="295">
        <f>SUM(C8)</f>
        <v>50</v>
      </c>
      <c r="D15" s="82">
        <f>SUM(D8)</f>
        <v>0</v>
      </c>
      <c r="E15" s="295"/>
      <c r="F15" s="295"/>
      <c r="G15" s="295"/>
      <c r="H15" s="295"/>
      <c r="I15" s="295"/>
      <c r="J15" s="295"/>
      <c r="K15" s="300" t="s">
        <v>380</v>
      </c>
      <c r="L15" s="295">
        <f>SUM(L8:L13)</f>
        <v>8870</v>
      </c>
      <c r="M15" s="82">
        <f>SUM(M8:M13)</f>
        <v>0</v>
      </c>
      <c r="N15" s="300"/>
      <c r="O15" s="295"/>
      <c r="P15" s="96"/>
      <c r="Q15" s="300" t="s">
        <v>380</v>
      </c>
      <c r="R15" s="295">
        <f>SUM(R8:R10)</f>
        <v>820</v>
      </c>
      <c r="S15" s="89">
        <f>SUM(S8:S10)</f>
        <v>0</v>
      </c>
    </row>
    <row r="16" spans="1:19" ht="16.5" customHeight="1" x14ac:dyDescent="0.15">
      <c r="A16" s="572" t="s">
        <v>392</v>
      </c>
      <c r="B16" s="574"/>
      <c r="C16" s="574"/>
      <c r="D16" s="574"/>
      <c r="E16" s="574"/>
      <c r="F16" s="574"/>
      <c r="G16" s="574"/>
      <c r="H16" s="574"/>
      <c r="I16" s="574"/>
      <c r="J16" s="574"/>
      <c r="K16" s="574"/>
      <c r="L16" s="574"/>
      <c r="M16" s="574"/>
      <c r="N16" s="574"/>
      <c r="O16" s="574"/>
      <c r="P16" s="574"/>
      <c r="Q16" s="574"/>
      <c r="R16" s="574"/>
      <c r="S16" s="575"/>
    </row>
    <row r="17" spans="1:19" ht="16.5" customHeight="1" x14ac:dyDescent="0.15">
      <c r="A17" s="590"/>
      <c r="B17" s="574"/>
      <c r="C17" s="574"/>
      <c r="D17" s="574"/>
      <c r="E17" s="574"/>
      <c r="F17" s="574"/>
      <c r="G17" s="574"/>
      <c r="H17" s="574"/>
      <c r="I17" s="574"/>
      <c r="J17" s="574"/>
      <c r="K17" s="585"/>
      <c r="L17" s="585"/>
      <c r="M17" s="585"/>
      <c r="N17" s="594" t="s">
        <v>163</v>
      </c>
      <c r="O17" s="833">
        <f>SUM(D15,M15,S15)</f>
        <v>0</v>
      </c>
      <c r="P17" s="833"/>
      <c r="Q17" s="595" t="s">
        <v>382</v>
      </c>
      <c r="R17" s="834">
        <f>SUM(C15,L15,R15)</f>
        <v>9740</v>
      </c>
      <c r="S17" s="835"/>
    </row>
    <row r="18" spans="1:19" ht="16.5" customHeight="1" x14ac:dyDescent="0.15">
      <c r="A18" s="822" t="s">
        <v>393</v>
      </c>
      <c r="B18" s="380"/>
      <c r="C18" s="380"/>
      <c r="D18" s="380"/>
      <c r="E18" s="380"/>
      <c r="F18" s="380"/>
      <c r="G18" s="380"/>
      <c r="H18" s="380"/>
      <c r="I18" s="380"/>
      <c r="J18" s="380"/>
      <c r="K18" s="817" t="s">
        <v>376</v>
      </c>
      <c r="L18" s="817"/>
      <c r="M18" s="818"/>
      <c r="N18" s="380"/>
      <c r="O18" s="380"/>
      <c r="P18" s="380"/>
      <c r="Q18" s="380"/>
      <c r="R18" s="380"/>
      <c r="S18" s="381"/>
    </row>
    <row r="19" spans="1:19" ht="16.5" customHeight="1" x14ac:dyDescent="0.15">
      <c r="A19" s="822"/>
      <c r="B19" s="289"/>
      <c r="C19" s="289"/>
      <c r="D19" s="315"/>
      <c r="E19" s="289"/>
      <c r="F19" s="289"/>
      <c r="G19" s="315"/>
      <c r="H19" s="289"/>
      <c r="I19" s="289"/>
      <c r="J19" s="315"/>
      <c r="K19" s="289" t="s">
        <v>308</v>
      </c>
      <c r="L19" s="289" t="s">
        <v>309</v>
      </c>
      <c r="M19" s="290" t="s">
        <v>31</v>
      </c>
      <c r="N19" s="289"/>
      <c r="O19" s="289"/>
      <c r="P19" s="315"/>
      <c r="Q19" s="289"/>
      <c r="R19" s="289"/>
      <c r="S19" s="323"/>
    </row>
    <row r="20" spans="1:19" ht="16.5" customHeight="1" x14ac:dyDescent="0.15">
      <c r="A20" s="822"/>
      <c r="B20" s="375"/>
      <c r="C20" s="295"/>
      <c r="D20" s="95"/>
      <c r="E20" s="300"/>
      <c r="F20" s="295"/>
      <c r="G20" s="95"/>
      <c r="H20" s="300"/>
      <c r="I20" s="295"/>
      <c r="J20" s="95"/>
      <c r="K20" s="294" t="s">
        <v>534</v>
      </c>
      <c r="L20" s="293">
        <v>830</v>
      </c>
      <c r="M20" s="113"/>
      <c r="N20" s="295"/>
      <c r="O20" s="295"/>
      <c r="P20" s="295"/>
      <c r="Q20" s="295"/>
      <c r="R20" s="295"/>
      <c r="S20" s="321"/>
    </row>
    <row r="21" spans="1:19" ht="16.5" customHeight="1" x14ac:dyDescent="0.15">
      <c r="A21" s="822"/>
      <c r="B21" s="375"/>
      <c r="C21" s="295"/>
      <c r="D21" s="95"/>
      <c r="E21" s="300"/>
      <c r="F21" s="295"/>
      <c r="G21" s="95"/>
      <c r="H21" s="300"/>
      <c r="I21" s="295"/>
      <c r="J21" s="95"/>
      <c r="K21" s="292" t="s">
        <v>833</v>
      </c>
      <c r="L21" s="293">
        <v>380</v>
      </c>
      <c r="M21" s="113"/>
      <c r="N21" s="295"/>
      <c r="O21" s="300"/>
      <c r="P21" s="295"/>
      <c r="Q21" s="295"/>
      <c r="R21" s="295"/>
      <c r="S21" s="321"/>
    </row>
    <row r="22" spans="1:19" ht="16.5" customHeight="1" x14ac:dyDescent="0.15">
      <c r="A22" s="822"/>
      <c r="B22" s="375"/>
      <c r="C22" s="295"/>
      <c r="D22" s="95"/>
      <c r="E22" s="300"/>
      <c r="F22" s="295"/>
      <c r="G22" s="95"/>
      <c r="H22" s="300"/>
      <c r="I22" s="295"/>
      <c r="J22" s="95"/>
      <c r="K22" s="294" t="s">
        <v>418</v>
      </c>
      <c r="L22" s="293">
        <v>790</v>
      </c>
      <c r="M22" s="113"/>
      <c r="N22" s="295"/>
      <c r="O22" s="295"/>
      <c r="P22" s="295"/>
      <c r="Q22" s="295"/>
      <c r="R22" s="295"/>
      <c r="S22" s="321"/>
    </row>
    <row r="23" spans="1:19" ht="16.5" customHeight="1" x14ac:dyDescent="0.15">
      <c r="A23" s="822"/>
      <c r="B23" s="375"/>
      <c r="C23" s="295"/>
      <c r="D23" s="95"/>
      <c r="E23" s="300"/>
      <c r="F23" s="295"/>
      <c r="G23" s="95"/>
      <c r="H23" s="300"/>
      <c r="I23" s="295"/>
      <c r="J23" s="95"/>
      <c r="K23" s="292" t="s">
        <v>478</v>
      </c>
      <c r="L23" s="293">
        <v>440</v>
      </c>
      <c r="M23" s="113"/>
      <c r="N23" s="295"/>
      <c r="O23" s="295"/>
      <c r="P23" s="295"/>
      <c r="Q23" s="295"/>
      <c r="R23" s="295"/>
      <c r="S23" s="321"/>
    </row>
    <row r="24" spans="1:19" ht="16.5" customHeight="1" x14ac:dyDescent="0.15">
      <c r="A24" s="822"/>
      <c r="B24" s="375"/>
      <c r="C24" s="295"/>
      <c r="D24" s="95"/>
      <c r="E24" s="300"/>
      <c r="F24" s="295"/>
      <c r="G24" s="95"/>
      <c r="H24" s="300"/>
      <c r="I24" s="295"/>
      <c r="J24" s="95"/>
      <c r="K24" s="294" t="s">
        <v>479</v>
      </c>
      <c r="L24" s="293">
        <v>2160</v>
      </c>
      <c r="M24" s="113"/>
      <c r="N24" s="295"/>
      <c r="O24" s="295"/>
      <c r="P24" s="295"/>
      <c r="Q24" s="295"/>
      <c r="R24" s="295"/>
      <c r="S24" s="321"/>
    </row>
    <row r="25" spans="1:19" ht="16.5" customHeight="1" x14ac:dyDescent="0.15">
      <c r="A25" s="822"/>
      <c r="B25" s="375"/>
      <c r="C25" s="295"/>
      <c r="D25" s="95"/>
      <c r="E25" s="300"/>
      <c r="F25" s="295"/>
      <c r="G25" s="95"/>
      <c r="H25" s="300"/>
      <c r="I25" s="295"/>
      <c r="J25" s="95"/>
      <c r="K25" s="303"/>
      <c r="L25" s="295"/>
      <c r="M25" s="307"/>
      <c r="N25" s="295"/>
      <c r="O25" s="295"/>
      <c r="P25" s="295"/>
      <c r="Q25" s="295"/>
      <c r="R25" s="295"/>
      <c r="S25" s="321"/>
    </row>
    <row r="26" spans="1:19" ht="16.5" customHeight="1" x14ac:dyDescent="0.15">
      <c r="A26" s="823"/>
      <c r="B26" s="375"/>
      <c r="C26" s="295"/>
      <c r="D26" s="95"/>
      <c r="E26" s="300"/>
      <c r="F26" s="295"/>
      <c r="G26" s="95"/>
      <c r="H26" s="300"/>
      <c r="I26" s="295"/>
      <c r="J26" s="95"/>
      <c r="K26" s="300" t="s">
        <v>380</v>
      </c>
      <c r="L26" s="295">
        <f>SUM(L20:L24)</f>
        <v>4600</v>
      </c>
      <c r="M26" s="307">
        <f>SUM(M20:M24)</f>
        <v>0</v>
      </c>
      <c r="N26" s="295"/>
      <c r="O26" s="295"/>
      <c r="P26" s="295"/>
      <c r="Q26" s="295"/>
      <c r="R26" s="295"/>
      <c r="S26" s="321"/>
    </row>
    <row r="27" spans="1:19" ht="16.5" customHeight="1" x14ac:dyDescent="0.15">
      <c r="A27" s="572" t="s">
        <v>392</v>
      </c>
      <c r="B27" s="574"/>
      <c r="C27" s="574"/>
      <c r="D27" s="574"/>
      <c r="E27" s="574"/>
      <c r="F27" s="574"/>
      <c r="G27" s="574"/>
      <c r="H27" s="574"/>
      <c r="I27" s="574"/>
      <c r="J27" s="574"/>
      <c r="K27" s="574"/>
      <c r="L27" s="574"/>
      <c r="M27" s="574"/>
      <c r="N27" s="574"/>
      <c r="O27" s="574"/>
      <c r="P27" s="574"/>
      <c r="Q27" s="574"/>
      <c r="R27" s="574"/>
      <c r="S27" s="575"/>
    </row>
    <row r="28" spans="1:19" ht="16.5" customHeight="1" x14ac:dyDescent="0.15">
      <c r="A28" s="572"/>
      <c r="B28" s="592" t="s">
        <v>480</v>
      </c>
      <c r="C28" s="574"/>
      <c r="D28" s="574"/>
      <c r="E28" s="574"/>
      <c r="F28" s="574"/>
      <c r="G28" s="574"/>
      <c r="H28" s="574"/>
      <c r="I28" s="574"/>
      <c r="J28" s="574"/>
      <c r="K28" s="574"/>
      <c r="L28" s="574"/>
      <c r="M28" s="574"/>
      <c r="N28" s="594" t="s">
        <v>163</v>
      </c>
      <c r="O28" s="833">
        <f>SUM(M26)</f>
        <v>0</v>
      </c>
      <c r="P28" s="833"/>
      <c r="Q28" s="595" t="s">
        <v>382</v>
      </c>
      <c r="R28" s="834">
        <f>SUM(L26)</f>
        <v>4600</v>
      </c>
      <c r="S28" s="835"/>
    </row>
    <row r="29" spans="1:19" ht="16.5" customHeight="1" x14ac:dyDescent="0.15">
      <c r="A29" s="836" t="s">
        <v>394</v>
      </c>
      <c r="B29" s="773" t="s">
        <v>373</v>
      </c>
      <c r="C29" s="773"/>
      <c r="D29" s="773"/>
      <c r="E29" s="295"/>
      <c r="F29" s="295"/>
      <c r="G29" s="295"/>
      <c r="H29" s="295"/>
      <c r="I29" s="295"/>
      <c r="J29" s="295"/>
      <c r="K29" s="808" t="s">
        <v>376</v>
      </c>
      <c r="L29" s="808"/>
      <c r="M29" s="813"/>
      <c r="N29" s="295"/>
      <c r="O29" s="295"/>
      <c r="P29" s="295"/>
      <c r="Q29" s="813" t="s">
        <v>24</v>
      </c>
      <c r="R29" s="773"/>
      <c r="S29" s="774"/>
    </row>
    <row r="30" spans="1:19" ht="16.5" customHeight="1" x14ac:dyDescent="0.15">
      <c r="A30" s="811"/>
      <c r="B30" s="289" t="s">
        <v>308</v>
      </c>
      <c r="C30" s="289" t="s">
        <v>309</v>
      </c>
      <c r="D30" s="315" t="s">
        <v>31</v>
      </c>
      <c r="E30" s="289"/>
      <c r="F30" s="289"/>
      <c r="G30" s="315"/>
      <c r="H30" s="289"/>
      <c r="I30" s="289"/>
      <c r="J30" s="315"/>
      <c r="K30" s="289" t="s">
        <v>308</v>
      </c>
      <c r="L30" s="289" t="s">
        <v>309</v>
      </c>
      <c r="M30" s="315" t="s">
        <v>31</v>
      </c>
      <c r="N30" s="289"/>
      <c r="O30" s="289"/>
      <c r="P30" s="315"/>
      <c r="Q30" s="289" t="s">
        <v>308</v>
      </c>
      <c r="R30" s="289" t="s">
        <v>309</v>
      </c>
      <c r="S30" s="323" t="s">
        <v>31</v>
      </c>
    </row>
    <row r="31" spans="1:19" ht="16.5" customHeight="1" x14ac:dyDescent="0.15">
      <c r="A31" s="811"/>
      <c r="B31" s="292" t="s">
        <v>419</v>
      </c>
      <c r="C31" s="293">
        <v>140</v>
      </c>
      <c r="D31" s="113"/>
      <c r="E31" s="295"/>
      <c r="F31" s="295"/>
      <c r="G31" s="295"/>
      <c r="H31" s="298"/>
      <c r="I31" s="300"/>
      <c r="J31" s="82"/>
      <c r="K31" s="651" t="s">
        <v>564</v>
      </c>
      <c r="L31" s="292">
        <v>2200</v>
      </c>
      <c r="M31" s="113"/>
      <c r="N31" s="300"/>
      <c r="O31" s="295"/>
      <c r="P31" s="82"/>
      <c r="Q31" s="292" t="s">
        <v>356</v>
      </c>
      <c r="R31" s="293">
        <v>120</v>
      </c>
      <c r="S31" s="117"/>
    </row>
    <row r="32" spans="1:19" ht="16.5" customHeight="1" x14ac:dyDescent="0.15">
      <c r="A32" s="811"/>
      <c r="B32" s="295"/>
      <c r="C32" s="295"/>
      <c r="D32" s="295"/>
      <c r="E32" s="295"/>
      <c r="F32" s="295"/>
      <c r="G32" s="295"/>
      <c r="H32" s="300"/>
      <c r="I32" s="300"/>
      <c r="J32" s="82"/>
      <c r="K32" s="292" t="s">
        <v>357</v>
      </c>
      <c r="L32" s="292">
        <v>3500</v>
      </c>
      <c r="M32" s="113"/>
      <c r="N32" s="300"/>
      <c r="O32" s="295"/>
      <c r="P32" s="82"/>
      <c r="Q32" s="292" t="s">
        <v>358</v>
      </c>
      <c r="R32" s="293">
        <v>50</v>
      </c>
      <c r="S32" s="117"/>
    </row>
    <row r="33" spans="1:19" ht="16.5" customHeight="1" x14ac:dyDescent="0.15">
      <c r="A33" s="811"/>
      <c r="B33" s="295"/>
      <c r="C33" s="295"/>
      <c r="D33" s="295"/>
      <c r="E33" s="295"/>
      <c r="F33" s="295"/>
      <c r="G33" s="295"/>
      <c r="H33" s="300"/>
      <c r="I33" s="300"/>
      <c r="J33" s="82"/>
      <c r="K33" s="292" t="s">
        <v>447</v>
      </c>
      <c r="L33" s="292">
        <v>1090</v>
      </c>
      <c r="M33" s="113"/>
      <c r="N33" s="300"/>
      <c r="O33" s="295"/>
      <c r="P33" s="82"/>
      <c r="Q33" s="651" t="s">
        <v>359</v>
      </c>
      <c r="R33" s="293">
        <v>50</v>
      </c>
      <c r="S33" s="117"/>
    </row>
    <row r="34" spans="1:19" ht="16.5" customHeight="1" x14ac:dyDescent="0.15">
      <c r="A34" s="811"/>
      <c r="B34" s="295"/>
      <c r="C34" s="295"/>
      <c r="D34" s="295"/>
      <c r="E34" s="295"/>
      <c r="F34" s="295"/>
      <c r="G34" s="295"/>
      <c r="H34" s="303"/>
      <c r="I34" s="300"/>
      <c r="J34" s="82"/>
      <c r="K34" s="294" t="s">
        <v>443</v>
      </c>
      <c r="L34" s="292">
        <v>1200</v>
      </c>
      <c r="M34" s="113"/>
      <c r="N34" s="300"/>
      <c r="O34" s="295"/>
      <c r="P34" s="82"/>
      <c r="Q34" s="292" t="s">
        <v>360</v>
      </c>
      <c r="R34" s="293">
        <v>50</v>
      </c>
      <c r="S34" s="117"/>
    </row>
    <row r="35" spans="1:19" ht="16.5" customHeight="1" x14ac:dyDescent="0.15">
      <c r="A35" s="811"/>
      <c r="B35" s="295"/>
      <c r="C35" s="295"/>
      <c r="D35" s="295"/>
      <c r="E35" s="295"/>
      <c r="F35" s="295"/>
      <c r="G35" s="295"/>
      <c r="H35" s="303"/>
      <c r="I35" s="300"/>
      <c r="J35" s="82"/>
      <c r="K35" s="303"/>
      <c r="L35" s="300"/>
      <c r="M35" s="82"/>
      <c r="N35" s="300"/>
      <c r="O35" s="295"/>
      <c r="P35" s="82"/>
      <c r="Q35" s="292" t="s">
        <v>361</v>
      </c>
      <c r="R35" s="293">
        <v>50</v>
      </c>
      <c r="S35" s="117"/>
    </row>
    <row r="36" spans="1:19" ht="16.5" customHeight="1" x14ac:dyDescent="0.15">
      <c r="A36" s="811"/>
      <c r="B36" s="295"/>
      <c r="C36" s="295"/>
      <c r="D36" s="295"/>
      <c r="E36" s="295"/>
      <c r="F36" s="295"/>
      <c r="G36" s="295"/>
      <c r="H36" s="303"/>
      <c r="I36" s="300"/>
      <c r="J36" s="82"/>
      <c r="K36" s="303"/>
      <c r="L36" s="300"/>
      <c r="M36" s="307"/>
      <c r="N36" s="300"/>
      <c r="O36" s="295"/>
      <c r="P36" s="82"/>
      <c r="Q36" s="300"/>
      <c r="R36" s="295"/>
      <c r="S36" s="89"/>
    </row>
    <row r="37" spans="1:19" ht="16.5" customHeight="1" x14ac:dyDescent="0.15">
      <c r="A37" s="812"/>
      <c r="B37" s="299" t="s">
        <v>380</v>
      </c>
      <c r="C37" s="297">
        <f>SUM(C31)</f>
        <v>140</v>
      </c>
      <c r="D37" s="82">
        <f>SUM(D31)</f>
        <v>0</v>
      </c>
      <c r="E37" s="297"/>
      <c r="F37" s="297"/>
      <c r="G37" s="297"/>
      <c r="H37" s="299"/>
      <c r="I37" s="302"/>
      <c r="J37" s="302"/>
      <c r="K37" s="299" t="s">
        <v>380</v>
      </c>
      <c r="L37" s="297">
        <f>SUM(L31:L34)</f>
        <v>7990</v>
      </c>
      <c r="M37" s="307">
        <f>SUM(M31:M34)</f>
        <v>0</v>
      </c>
      <c r="N37" s="299"/>
      <c r="O37" s="302"/>
      <c r="P37" s="297"/>
      <c r="Q37" s="299" t="s">
        <v>380</v>
      </c>
      <c r="R37" s="297">
        <f>SUM(R31:R35)</f>
        <v>320</v>
      </c>
      <c r="S37" s="89">
        <f>SUM(S31:S35)</f>
        <v>0</v>
      </c>
    </row>
    <row r="38" spans="1:19" ht="16.5" customHeight="1" x14ac:dyDescent="0.15">
      <c r="A38" s="598" t="s">
        <v>392</v>
      </c>
      <c r="B38" s="573"/>
      <c r="C38" s="573"/>
      <c r="D38" s="573"/>
      <c r="E38" s="573"/>
      <c r="F38" s="573"/>
      <c r="G38" s="573"/>
      <c r="H38" s="573"/>
      <c r="I38" s="573"/>
      <c r="J38" s="573"/>
      <c r="K38" s="574"/>
      <c r="L38" s="574"/>
      <c r="M38" s="574"/>
      <c r="N38" s="574"/>
      <c r="O38" s="574"/>
      <c r="P38" s="574"/>
      <c r="Q38" s="574"/>
      <c r="R38" s="574"/>
      <c r="S38" s="575"/>
    </row>
    <row r="39" spans="1:19" ht="16.5" customHeight="1" x14ac:dyDescent="0.15">
      <c r="A39" s="572"/>
      <c r="B39" s="573"/>
      <c r="C39" s="573"/>
      <c r="D39" s="573"/>
      <c r="E39" s="573"/>
      <c r="F39" s="573"/>
      <c r="G39" s="573"/>
      <c r="H39" s="573"/>
      <c r="I39" s="573"/>
      <c r="J39" s="573"/>
      <c r="K39" s="574"/>
      <c r="L39" s="574"/>
      <c r="M39" s="574"/>
      <c r="N39" s="594" t="s">
        <v>163</v>
      </c>
      <c r="O39" s="833">
        <f>SUM(D37,M37,S37)</f>
        <v>0</v>
      </c>
      <c r="P39" s="833"/>
      <c r="Q39" s="580" t="s">
        <v>382</v>
      </c>
      <c r="R39" s="771">
        <f>SUM(C37,L37,R37)</f>
        <v>8450</v>
      </c>
      <c r="S39" s="772"/>
    </row>
    <row r="40" spans="1:19" ht="16.5" customHeight="1" x14ac:dyDescent="0.15">
      <c r="A40" s="329" t="s">
        <v>395</v>
      </c>
      <c r="B40" s="35"/>
      <c r="C40" s="35"/>
      <c r="D40" s="35"/>
      <c r="E40" s="35"/>
      <c r="F40" s="35"/>
      <c r="G40" s="35"/>
      <c r="H40" s="38"/>
      <c r="I40" s="33"/>
      <c r="J40" s="33"/>
      <c r="K40" s="33"/>
      <c r="L40" s="33"/>
      <c r="M40" s="33"/>
      <c r="N40" s="33"/>
      <c r="O40" s="33"/>
      <c r="P40" s="33"/>
      <c r="Q40" s="33"/>
      <c r="R40" s="8"/>
      <c r="S40" s="20" t="s">
        <v>916</v>
      </c>
    </row>
    <row r="41" spans="1:19" ht="16.5" customHeight="1" x14ac:dyDescent="0.15">
      <c r="A41" s="99" t="s">
        <v>383</v>
      </c>
      <c r="B41" s="31"/>
      <c r="C41" s="31"/>
      <c r="D41" s="31"/>
      <c r="E41" s="31"/>
      <c r="F41" s="34"/>
      <c r="G41" s="34"/>
      <c r="H41" s="34"/>
      <c r="I41" s="8"/>
      <c r="J41" s="8"/>
      <c r="K41" s="8"/>
      <c r="L41" s="8"/>
      <c r="M41" s="8"/>
      <c r="N41" s="8"/>
      <c r="O41" s="8"/>
      <c r="P41" s="8"/>
      <c r="Q41" s="8"/>
      <c r="R41" s="8"/>
      <c r="S41" s="8"/>
    </row>
    <row r="42" spans="1:19" ht="16.5" customHeight="1" x14ac:dyDescent="0.15">
      <c r="A42" s="32"/>
      <c r="B42" s="32"/>
      <c r="C42" s="32"/>
      <c r="D42" s="32"/>
      <c r="E42" s="32"/>
      <c r="F42" s="32"/>
      <c r="G42" s="32"/>
      <c r="H42" s="32"/>
    </row>
  </sheetData>
  <mergeCells count="23">
    <mergeCell ref="A29:A37"/>
    <mergeCell ref="B29:D29"/>
    <mergeCell ref="K29:M29"/>
    <mergeCell ref="R3:S3"/>
    <mergeCell ref="D4:G4"/>
    <mergeCell ref="N3:N4"/>
    <mergeCell ref="D3:G3"/>
    <mergeCell ref="H3:I4"/>
    <mergeCell ref="J3:M4"/>
    <mergeCell ref="A4:B4"/>
    <mergeCell ref="K18:M18"/>
    <mergeCell ref="O28:P28"/>
    <mergeCell ref="A18:A26"/>
    <mergeCell ref="A6:A15"/>
    <mergeCell ref="B6:D6"/>
    <mergeCell ref="K6:M6"/>
    <mergeCell ref="O39:P39"/>
    <mergeCell ref="R39:S39"/>
    <mergeCell ref="R17:S17"/>
    <mergeCell ref="O17:P17"/>
    <mergeCell ref="Q6:S6"/>
    <mergeCell ref="Q29:S29"/>
    <mergeCell ref="R28:S28"/>
  </mergeCells>
  <phoneticPr fontId="3"/>
  <conditionalFormatting sqref="D8">
    <cfRule type="expression" dxfId="68" priority="1" stopIfTrue="1">
      <formula>C8&lt;D8</formula>
    </cfRule>
  </conditionalFormatting>
  <conditionalFormatting sqref="D31">
    <cfRule type="expression" dxfId="67" priority="5" stopIfTrue="1">
      <formula>C31&lt;D31</formula>
    </cfRule>
  </conditionalFormatting>
  <conditionalFormatting sqref="M8:M13">
    <cfRule type="expression" dxfId="66" priority="2" stopIfTrue="1">
      <formula>L8&lt;M8</formula>
    </cfRule>
  </conditionalFormatting>
  <conditionalFormatting sqref="M20:M24">
    <cfRule type="expression" dxfId="65" priority="4" stopIfTrue="1">
      <formula>L20&lt;M20</formula>
    </cfRule>
  </conditionalFormatting>
  <conditionalFormatting sqref="M31:M34">
    <cfRule type="expression" dxfId="64" priority="6" stopIfTrue="1">
      <formula>L31&lt;M31</formula>
    </cfRule>
  </conditionalFormatting>
  <conditionalFormatting sqref="S8:S10">
    <cfRule type="expression" dxfId="63" priority="3" stopIfTrue="1">
      <formula>R8&lt;S8</formula>
    </cfRule>
  </conditionalFormatting>
  <conditionalFormatting sqref="S31:S35">
    <cfRule type="expression" dxfId="62" priority="7" stopIfTrue="1">
      <formula>R31&lt;S31</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FV39"/>
  <sheetViews>
    <sheetView showZeros="0" zoomScale="87" zoomScaleNormal="87" workbookViewId="0"/>
  </sheetViews>
  <sheetFormatPr defaultRowHeight="16.5" customHeight="1" x14ac:dyDescent="0.15"/>
  <cols>
    <col min="1" max="1" width="3.375" style="23" customWidth="1"/>
    <col min="2" max="2" width="9.75" style="23" customWidth="1"/>
    <col min="3" max="4" width="8.25" style="23" customWidth="1"/>
    <col min="5" max="5" width="9.75" style="23" customWidth="1"/>
    <col min="6" max="7" width="8.25" style="23" customWidth="1"/>
    <col min="8" max="8" width="9.75" style="23" customWidth="1"/>
    <col min="9" max="9" width="7.75" style="23" customWidth="1"/>
    <col min="10" max="10" width="8.75" style="23" customWidth="1"/>
    <col min="11" max="11" width="9.75" style="23" customWidth="1"/>
    <col min="12" max="12" width="8.25" style="23" customWidth="1"/>
    <col min="13" max="13" width="8.75" style="23" customWidth="1"/>
    <col min="14" max="14" width="9.75" style="23" customWidth="1"/>
    <col min="15" max="16" width="8.25" style="23" customWidth="1"/>
    <col min="17" max="17" width="10.25" style="23" customWidth="1"/>
    <col min="18" max="18" width="7.75" style="23" customWidth="1"/>
    <col min="19" max="19" width="8.25" style="23" customWidth="1"/>
    <col min="20" max="16384" width="9" style="23"/>
  </cols>
  <sheetData>
    <row r="1" spans="1:178" ht="16.5" customHeight="1" x14ac:dyDescent="0.15">
      <c r="A1" s="8" t="s">
        <v>467</v>
      </c>
      <c r="B1" s="8"/>
      <c r="C1" s="8"/>
      <c r="D1" s="8"/>
      <c r="E1" s="8"/>
      <c r="F1" s="8"/>
      <c r="G1" s="8"/>
      <c r="H1" s="8"/>
      <c r="I1" s="8"/>
      <c r="J1" s="8"/>
      <c r="K1" s="8"/>
      <c r="L1" s="19"/>
      <c r="M1" s="19"/>
      <c r="N1" s="8"/>
      <c r="O1" s="8"/>
      <c r="P1" s="8"/>
      <c r="Q1" s="8"/>
      <c r="R1" s="8"/>
      <c r="S1" s="8"/>
    </row>
    <row r="2" spans="1:178" ht="16.5" customHeight="1" thickBot="1" x14ac:dyDescent="0.2">
      <c r="A2" s="8"/>
      <c r="B2" s="8"/>
      <c r="C2" s="24" t="s">
        <v>844</v>
      </c>
      <c r="D2" s="8"/>
      <c r="E2" s="8"/>
      <c r="F2" s="8"/>
      <c r="G2" s="8"/>
      <c r="H2" s="8"/>
      <c r="I2" s="8"/>
      <c r="J2" s="8"/>
      <c r="K2" s="8"/>
      <c r="L2" s="9"/>
      <c r="M2" s="9"/>
      <c r="N2" s="8"/>
      <c r="O2" s="8"/>
      <c r="P2" s="8"/>
      <c r="Q2" s="8"/>
      <c r="R2" s="8"/>
      <c r="S2" s="10"/>
    </row>
    <row r="3" spans="1:178" ht="23.25" customHeight="1" x14ac:dyDescent="0.15">
      <c r="A3" s="8"/>
      <c r="B3" s="8"/>
      <c r="C3" s="25" t="s">
        <v>9</v>
      </c>
      <c r="D3" s="796"/>
      <c r="E3" s="796"/>
      <c r="F3" s="796"/>
      <c r="G3" s="797"/>
      <c r="H3" s="780" t="s">
        <v>11</v>
      </c>
      <c r="I3" s="781"/>
      <c r="J3" s="784" t="s">
        <v>589</v>
      </c>
      <c r="K3" s="785"/>
      <c r="L3" s="785"/>
      <c r="M3" s="785"/>
      <c r="N3" s="798" t="s">
        <v>21</v>
      </c>
      <c r="O3" s="26" t="s">
        <v>17</v>
      </c>
      <c r="P3" s="76"/>
      <c r="Q3" s="27" t="s">
        <v>13</v>
      </c>
      <c r="R3" s="788"/>
      <c r="S3" s="803"/>
    </row>
    <row r="4" spans="1:178" ht="23.25" customHeight="1" thickBot="1" x14ac:dyDescent="0.2">
      <c r="A4" s="790" t="s">
        <v>8</v>
      </c>
      <c r="B4" s="790"/>
      <c r="C4" s="28" t="s">
        <v>18</v>
      </c>
      <c r="D4" s="827"/>
      <c r="E4" s="827"/>
      <c r="F4" s="827"/>
      <c r="G4" s="827"/>
      <c r="H4" s="782"/>
      <c r="I4" s="783"/>
      <c r="J4" s="786"/>
      <c r="K4" s="787"/>
      <c r="L4" s="787"/>
      <c r="M4" s="787"/>
      <c r="N4" s="799"/>
      <c r="O4" s="29" t="s">
        <v>15</v>
      </c>
      <c r="P4" s="17"/>
      <c r="Q4" s="18"/>
      <c r="R4" s="12" t="s">
        <v>19</v>
      </c>
      <c r="S4" s="13">
        <f>SUM(O16,O25,O35)</f>
        <v>0</v>
      </c>
    </row>
    <row r="5" spans="1:178" ht="16.5" customHeight="1" x14ac:dyDescent="0.15">
      <c r="A5" s="8"/>
      <c r="B5" s="8"/>
      <c r="C5" s="8"/>
      <c r="D5" s="8"/>
      <c r="E5" s="8"/>
      <c r="F5" s="8"/>
      <c r="G5" s="8"/>
      <c r="H5" s="8"/>
      <c r="I5" s="8"/>
      <c r="J5" s="8"/>
      <c r="K5" s="8"/>
      <c r="L5" s="8"/>
      <c r="M5" s="8"/>
      <c r="N5" s="8"/>
      <c r="O5" s="8"/>
      <c r="P5" s="8"/>
      <c r="Q5" s="8"/>
      <c r="R5" s="8"/>
      <c r="S5" s="33"/>
    </row>
    <row r="6" spans="1:178" ht="16.5" customHeight="1" x14ac:dyDescent="0.15">
      <c r="A6" s="810" t="s">
        <v>396</v>
      </c>
      <c r="B6" s="379"/>
      <c r="C6" s="379"/>
      <c r="D6" s="379"/>
      <c r="E6" s="379"/>
      <c r="F6" s="379"/>
      <c r="G6" s="379"/>
      <c r="H6" s="379"/>
      <c r="I6" s="379"/>
      <c r="J6" s="379"/>
      <c r="K6" s="828" t="s">
        <v>376</v>
      </c>
      <c r="L6" s="829"/>
      <c r="M6" s="830"/>
      <c r="N6" s="379"/>
      <c r="O6" s="379"/>
      <c r="P6" s="379"/>
      <c r="Q6" s="775" t="s">
        <v>24</v>
      </c>
      <c r="R6" s="775"/>
      <c r="S6" s="776"/>
    </row>
    <row r="7" spans="1:178" s="8" customFormat="1" ht="16.5" customHeight="1" x14ac:dyDescent="0.15">
      <c r="A7" s="811"/>
      <c r="B7" s="298"/>
      <c r="C7" s="298"/>
      <c r="D7" s="295"/>
      <c r="E7" s="295"/>
      <c r="F7" s="295"/>
      <c r="G7" s="295"/>
      <c r="H7" s="295"/>
      <c r="I7" s="295"/>
      <c r="J7" s="295"/>
      <c r="K7" s="289" t="s">
        <v>308</v>
      </c>
      <c r="L7" s="289" t="s">
        <v>309</v>
      </c>
      <c r="M7" s="290" t="s">
        <v>31</v>
      </c>
      <c r="N7" s="298"/>
      <c r="O7" s="298"/>
      <c r="P7" s="295"/>
      <c r="Q7" s="289" t="s">
        <v>308</v>
      </c>
      <c r="R7" s="289" t="s">
        <v>309</v>
      </c>
      <c r="S7" s="291" t="s">
        <v>31</v>
      </c>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row>
    <row r="8" spans="1:178" s="8" customFormat="1" ht="16.5" customHeight="1" x14ac:dyDescent="0.15">
      <c r="A8" s="811"/>
      <c r="B8" s="303"/>
      <c r="C8" s="295"/>
      <c r="D8" s="82"/>
      <c r="E8" s="295"/>
      <c r="F8" s="295"/>
      <c r="G8" s="295"/>
      <c r="H8" s="295"/>
      <c r="I8" s="295"/>
      <c r="J8" s="295"/>
      <c r="K8" s="292" t="s">
        <v>420</v>
      </c>
      <c r="L8" s="292">
        <v>440</v>
      </c>
      <c r="M8" s="113"/>
      <c r="N8" s="300"/>
      <c r="O8" s="295"/>
      <c r="P8" s="82"/>
      <c r="Q8" s="292" t="s">
        <v>362</v>
      </c>
      <c r="R8" s="293">
        <v>140</v>
      </c>
      <c r="S8" s="117"/>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row>
    <row r="9" spans="1:178" s="8" customFormat="1" ht="16.5" customHeight="1" x14ac:dyDescent="0.15">
      <c r="A9" s="811"/>
      <c r="B9" s="295"/>
      <c r="C9" s="295"/>
      <c r="D9" s="295"/>
      <c r="E9" s="295"/>
      <c r="F9" s="295"/>
      <c r="G9" s="295"/>
      <c r="H9" s="295"/>
      <c r="I9" s="295"/>
      <c r="J9" s="295"/>
      <c r="K9" s="292" t="s">
        <v>421</v>
      </c>
      <c r="L9" s="292">
        <v>2460</v>
      </c>
      <c r="M9" s="113"/>
      <c r="N9" s="300"/>
      <c r="O9" s="295"/>
      <c r="P9" s="82"/>
      <c r="Q9" s="292" t="s">
        <v>363</v>
      </c>
      <c r="R9" s="293">
        <v>70</v>
      </c>
      <c r="S9" s="117"/>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row>
    <row r="10" spans="1:178" s="8" customFormat="1" ht="16.5" customHeight="1" x14ac:dyDescent="0.15">
      <c r="A10" s="811"/>
      <c r="B10" s="295"/>
      <c r="C10" s="295"/>
      <c r="D10" s="295"/>
      <c r="E10" s="295"/>
      <c r="F10" s="295"/>
      <c r="G10" s="295"/>
      <c r="H10" s="295"/>
      <c r="I10" s="295"/>
      <c r="J10" s="295"/>
      <c r="K10" s="648" t="s">
        <v>364</v>
      </c>
      <c r="L10" s="292">
        <v>820</v>
      </c>
      <c r="M10" s="113"/>
      <c r="N10" s="300"/>
      <c r="O10" s="295"/>
      <c r="P10" s="82"/>
      <c r="Q10" s="300"/>
      <c r="R10" s="295"/>
      <c r="S10" s="89"/>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row>
    <row r="11" spans="1:178" s="8" customFormat="1" ht="16.5" customHeight="1" x14ac:dyDescent="0.15">
      <c r="A11" s="811"/>
      <c r="B11" s="295"/>
      <c r="C11" s="295"/>
      <c r="D11" s="295"/>
      <c r="E11" s="295"/>
      <c r="F11" s="295"/>
      <c r="G11" s="295"/>
      <c r="H11" s="295"/>
      <c r="I11" s="295"/>
      <c r="J11" s="295"/>
      <c r="K11" s="657" t="s">
        <v>422</v>
      </c>
      <c r="L11" s="292">
        <v>810</v>
      </c>
      <c r="M11" s="113"/>
      <c r="N11" s="300"/>
      <c r="O11" s="295"/>
      <c r="P11" s="82"/>
      <c r="Q11" s="300"/>
      <c r="R11" s="295"/>
      <c r="S11" s="89"/>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row>
    <row r="12" spans="1:178" s="8" customFormat="1" ht="16.5" customHeight="1" x14ac:dyDescent="0.15">
      <c r="A12" s="811"/>
      <c r="B12" s="295"/>
      <c r="C12" s="295"/>
      <c r="D12" s="295"/>
      <c r="E12" s="295"/>
      <c r="F12" s="295"/>
      <c r="G12" s="295"/>
      <c r="H12" s="295"/>
      <c r="I12" s="295"/>
      <c r="J12" s="295"/>
      <c r="K12" s="657" t="s">
        <v>423</v>
      </c>
      <c r="L12" s="292">
        <v>480</v>
      </c>
      <c r="M12" s="113"/>
      <c r="N12" s="300"/>
      <c r="O12" s="295"/>
      <c r="P12" s="82"/>
      <c r="Q12" s="300"/>
      <c r="R12" s="295"/>
      <c r="S12" s="89"/>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row>
    <row r="13" spans="1:178" s="8" customFormat="1" ht="16.5" customHeight="1" x14ac:dyDescent="0.15">
      <c r="A13" s="811"/>
      <c r="B13" s="295"/>
      <c r="C13" s="295"/>
      <c r="D13" s="295"/>
      <c r="E13" s="295"/>
      <c r="F13" s="295"/>
      <c r="G13" s="295"/>
      <c r="H13" s="295"/>
      <c r="I13" s="295"/>
      <c r="J13" s="295"/>
      <c r="K13" s="303"/>
      <c r="L13" s="300"/>
      <c r="M13" s="307"/>
      <c r="N13" s="300"/>
      <c r="O13" s="295"/>
      <c r="P13" s="82"/>
      <c r="Q13" s="300"/>
      <c r="R13" s="295"/>
      <c r="S13" s="89"/>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row>
    <row r="14" spans="1:178" s="8" customFormat="1" ht="16.5" customHeight="1" x14ac:dyDescent="0.15">
      <c r="A14" s="812"/>
      <c r="B14" s="300"/>
      <c r="C14" s="295"/>
      <c r="D14" s="96"/>
      <c r="E14" s="295"/>
      <c r="F14" s="295"/>
      <c r="G14" s="295"/>
      <c r="H14" s="295"/>
      <c r="I14" s="295"/>
      <c r="J14" s="295"/>
      <c r="K14" s="300" t="s">
        <v>380</v>
      </c>
      <c r="L14" s="295">
        <f>SUM(L8:L12)</f>
        <v>5010</v>
      </c>
      <c r="M14" s="307">
        <f>SUM(M8:M12)</f>
        <v>0</v>
      </c>
      <c r="N14" s="300"/>
      <c r="O14" s="298"/>
      <c r="P14" s="295"/>
      <c r="Q14" s="300" t="s">
        <v>380</v>
      </c>
      <c r="R14" s="295">
        <f>SUM(R8:R9)</f>
        <v>210</v>
      </c>
      <c r="S14" s="89">
        <f>SUM(S8:S9)</f>
        <v>0</v>
      </c>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row>
    <row r="15" spans="1:178" s="8" customFormat="1" ht="16.5" customHeight="1" x14ac:dyDescent="0.15">
      <c r="A15" s="598" t="s">
        <v>392</v>
      </c>
      <c r="B15" s="574"/>
      <c r="C15" s="574"/>
      <c r="D15" s="574"/>
      <c r="E15" s="574"/>
      <c r="F15" s="574"/>
      <c r="G15" s="574"/>
      <c r="H15" s="574"/>
      <c r="I15" s="574"/>
      <c r="J15" s="574"/>
      <c r="K15" s="574"/>
      <c r="L15" s="574"/>
      <c r="M15" s="574"/>
      <c r="N15" s="574"/>
      <c r="O15" s="574"/>
      <c r="P15" s="574"/>
      <c r="Q15" s="574"/>
      <c r="R15" s="574"/>
      <c r="S15" s="575"/>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row>
    <row r="16" spans="1:178" s="8" customFormat="1" ht="16.5" customHeight="1" x14ac:dyDescent="0.15">
      <c r="A16" s="590" t="s">
        <v>397</v>
      </c>
      <c r="B16" s="574"/>
      <c r="C16" s="585"/>
      <c r="D16" s="585"/>
      <c r="E16" s="585"/>
      <c r="F16" s="585"/>
      <c r="G16" s="585"/>
      <c r="H16" s="585"/>
      <c r="I16" s="585"/>
      <c r="J16" s="585"/>
      <c r="K16" s="585"/>
      <c r="L16" s="585"/>
      <c r="M16" s="585"/>
      <c r="N16" s="586" t="s">
        <v>163</v>
      </c>
      <c r="O16" s="814">
        <f>SUM(M14,S14)</f>
        <v>0</v>
      </c>
      <c r="P16" s="814"/>
      <c r="Q16" s="587" t="s">
        <v>382</v>
      </c>
      <c r="R16" s="805">
        <f>SUM(R14,L14)</f>
        <v>5220</v>
      </c>
      <c r="S16" s="806"/>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row>
    <row r="17" spans="1:178" s="8" customFormat="1" ht="16.5" customHeight="1" x14ac:dyDescent="0.15">
      <c r="A17" s="811" t="s">
        <v>398</v>
      </c>
      <c r="B17" s="295"/>
      <c r="C17" s="295"/>
      <c r="D17" s="295"/>
      <c r="E17" s="295"/>
      <c r="F17" s="295"/>
      <c r="G17" s="295"/>
      <c r="H17" s="295"/>
      <c r="I17" s="295"/>
      <c r="J17" s="295"/>
      <c r="K17" s="843" t="s">
        <v>376</v>
      </c>
      <c r="L17" s="844"/>
      <c r="M17" s="845"/>
      <c r="N17" s="295"/>
      <c r="O17" s="295"/>
      <c r="P17" s="295"/>
      <c r="Q17" s="841" t="s">
        <v>24</v>
      </c>
      <c r="R17" s="841"/>
      <c r="S17" s="842"/>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row>
    <row r="18" spans="1:178" s="8" customFormat="1" ht="16.5" customHeight="1" x14ac:dyDescent="0.15">
      <c r="A18" s="811"/>
      <c r="B18" s="295"/>
      <c r="C18" s="295"/>
      <c r="D18" s="295"/>
      <c r="E18" s="295"/>
      <c r="F18" s="295"/>
      <c r="G18" s="295"/>
      <c r="H18" s="295"/>
      <c r="I18" s="295"/>
      <c r="J18" s="295"/>
      <c r="K18" s="289" t="s">
        <v>308</v>
      </c>
      <c r="L18" s="289" t="s">
        <v>309</v>
      </c>
      <c r="M18" s="290" t="s">
        <v>31</v>
      </c>
      <c r="N18" s="295"/>
      <c r="O18" s="295"/>
      <c r="P18" s="295"/>
      <c r="Q18" s="289" t="s">
        <v>308</v>
      </c>
      <c r="R18" s="289" t="s">
        <v>309</v>
      </c>
      <c r="S18" s="291" t="s">
        <v>31</v>
      </c>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row>
    <row r="19" spans="1:178" s="8" customFormat="1" ht="16.5" customHeight="1" x14ac:dyDescent="0.15">
      <c r="A19" s="811"/>
      <c r="B19" s="295"/>
      <c r="C19" s="300"/>
      <c r="D19" s="300"/>
      <c r="E19" s="295"/>
      <c r="F19" s="300"/>
      <c r="G19" s="300"/>
      <c r="H19" s="295"/>
      <c r="I19" s="300"/>
      <c r="J19" s="300"/>
      <c r="K19" s="294" t="s">
        <v>424</v>
      </c>
      <c r="L19" s="292">
        <v>3010</v>
      </c>
      <c r="M19" s="113"/>
      <c r="N19" s="295"/>
      <c r="O19" s="300"/>
      <c r="P19" s="300"/>
      <c r="Q19" s="292" t="s">
        <v>365</v>
      </c>
      <c r="R19" s="293">
        <v>430</v>
      </c>
      <c r="S19" s="117"/>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row>
    <row r="20" spans="1:178" s="8" customFormat="1" ht="16.5" customHeight="1" x14ac:dyDescent="0.15">
      <c r="A20" s="811"/>
      <c r="B20" s="295"/>
      <c r="C20" s="295"/>
      <c r="D20" s="295"/>
      <c r="E20" s="295"/>
      <c r="F20" s="295"/>
      <c r="G20" s="295"/>
      <c r="H20" s="295"/>
      <c r="I20" s="295"/>
      <c r="J20" s="295"/>
      <c r="K20" s="294" t="s">
        <v>425</v>
      </c>
      <c r="L20" s="292">
        <v>3260</v>
      </c>
      <c r="M20" s="113"/>
      <c r="N20" s="295"/>
      <c r="O20" s="295"/>
      <c r="P20" s="295"/>
      <c r="Q20" s="292" t="s">
        <v>366</v>
      </c>
      <c r="R20" s="293">
        <v>960</v>
      </c>
      <c r="S20" s="117"/>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row>
    <row r="21" spans="1:178" s="8" customFormat="1" ht="16.5" customHeight="1" x14ac:dyDescent="0.15">
      <c r="A21" s="811"/>
      <c r="B21" s="295"/>
      <c r="C21" s="295"/>
      <c r="D21" s="295"/>
      <c r="E21" s="295"/>
      <c r="F21" s="295"/>
      <c r="G21" s="295"/>
      <c r="H21" s="295"/>
      <c r="I21" s="295"/>
      <c r="J21" s="295"/>
      <c r="K21" s="314" t="s">
        <v>426</v>
      </c>
      <c r="L21" s="292">
        <v>660</v>
      </c>
      <c r="M21" s="113"/>
      <c r="N21" s="295"/>
      <c r="O21" s="295"/>
      <c r="P21" s="295"/>
      <c r="Q21" s="292" t="s">
        <v>367</v>
      </c>
      <c r="R21" s="293">
        <v>250</v>
      </c>
      <c r="S21" s="117"/>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row>
    <row r="22" spans="1:178" s="8" customFormat="1" ht="16.5" customHeight="1" x14ac:dyDescent="0.15">
      <c r="A22" s="811"/>
      <c r="B22" s="295"/>
      <c r="C22" s="295"/>
      <c r="D22" s="295"/>
      <c r="E22" s="295"/>
      <c r="F22" s="295"/>
      <c r="G22" s="295"/>
      <c r="H22" s="295"/>
      <c r="I22" s="295"/>
      <c r="J22" s="295"/>
      <c r="K22" s="303"/>
      <c r="L22" s="300"/>
      <c r="M22" s="307"/>
      <c r="N22" s="295"/>
      <c r="O22" s="295"/>
      <c r="P22" s="295"/>
      <c r="Q22" s="300"/>
      <c r="R22" s="295"/>
      <c r="S22" s="89"/>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row>
    <row r="23" spans="1:178" s="8" customFormat="1" ht="16.5" customHeight="1" x14ac:dyDescent="0.15">
      <c r="A23" s="812"/>
      <c r="B23" s="295"/>
      <c r="C23" s="295"/>
      <c r="D23" s="295"/>
      <c r="E23" s="295"/>
      <c r="F23" s="295"/>
      <c r="G23" s="295"/>
      <c r="H23" s="295"/>
      <c r="I23" s="295"/>
      <c r="J23" s="295"/>
      <c r="K23" s="300" t="s">
        <v>380</v>
      </c>
      <c r="L23" s="295">
        <f>SUM(L19:L21)</f>
        <v>6930</v>
      </c>
      <c r="M23" s="307">
        <f>SUM(M19:M21)</f>
        <v>0</v>
      </c>
      <c r="N23" s="295"/>
      <c r="O23" s="295"/>
      <c r="P23" s="295"/>
      <c r="Q23" s="300" t="s">
        <v>380</v>
      </c>
      <c r="R23" s="295">
        <f>SUM(R19:R21)</f>
        <v>1640</v>
      </c>
      <c r="S23" s="89">
        <f>SUM(S19:S21)</f>
        <v>0</v>
      </c>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row>
    <row r="24" spans="1:178" s="8" customFormat="1" ht="16.5" customHeight="1" x14ac:dyDescent="0.15">
      <c r="A24" s="572" t="s">
        <v>392</v>
      </c>
      <c r="B24" s="574"/>
      <c r="C24" s="574"/>
      <c r="D24" s="574"/>
      <c r="E24" s="574"/>
      <c r="F24" s="574"/>
      <c r="G24" s="574"/>
      <c r="H24" s="574"/>
      <c r="I24" s="574"/>
      <c r="J24" s="574"/>
      <c r="K24" s="574"/>
      <c r="L24" s="574"/>
      <c r="M24" s="574"/>
      <c r="N24" s="574"/>
      <c r="O24" s="574"/>
      <c r="P24" s="574"/>
      <c r="Q24" s="574"/>
      <c r="R24" s="574"/>
      <c r="S24" s="575"/>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row>
    <row r="25" spans="1:178" s="8" customFormat="1" ht="16.5" customHeight="1" x14ac:dyDescent="0.15">
      <c r="A25" s="590"/>
      <c r="B25" s="585"/>
      <c r="C25" s="585"/>
      <c r="D25" s="585"/>
      <c r="E25" s="585"/>
      <c r="F25" s="585"/>
      <c r="G25" s="585"/>
      <c r="H25" s="585"/>
      <c r="I25" s="585"/>
      <c r="J25" s="585"/>
      <c r="K25" s="585"/>
      <c r="L25" s="585"/>
      <c r="M25" s="585"/>
      <c r="N25" s="586" t="s">
        <v>163</v>
      </c>
      <c r="O25" s="814">
        <f>SUM(M23,S23)</f>
        <v>0</v>
      </c>
      <c r="P25" s="814"/>
      <c r="Q25" s="587" t="s">
        <v>382</v>
      </c>
      <c r="R25" s="805">
        <f>SUM(R23,L23)</f>
        <v>8570</v>
      </c>
      <c r="S25" s="806"/>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row>
    <row r="26" spans="1:178" s="8" customFormat="1" ht="16.5" customHeight="1" x14ac:dyDescent="0.15">
      <c r="A26" s="811" t="s">
        <v>399</v>
      </c>
      <c r="B26" s="841" t="s">
        <v>373</v>
      </c>
      <c r="C26" s="841"/>
      <c r="D26" s="841"/>
      <c r="E26" s="295"/>
      <c r="F26" s="295"/>
      <c r="G26" s="295"/>
      <c r="H26" s="295"/>
      <c r="I26" s="295"/>
      <c r="J26" s="295"/>
      <c r="K26" s="843" t="s">
        <v>376</v>
      </c>
      <c r="L26" s="844"/>
      <c r="M26" s="845"/>
      <c r="N26" s="295"/>
      <c r="O26" s="295"/>
      <c r="P26" s="295"/>
      <c r="Q26" s="841" t="s">
        <v>24</v>
      </c>
      <c r="R26" s="841"/>
      <c r="S26" s="842"/>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row>
    <row r="27" spans="1:178" s="8" customFormat="1" ht="16.5" customHeight="1" x14ac:dyDescent="0.15">
      <c r="A27" s="811"/>
      <c r="B27" s="289" t="s">
        <v>308</v>
      </c>
      <c r="C27" s="289" t="s">
        <v>309</v>
      </c>
      <c r="D27" s="290" t="s">
        <v>31</v>
      </c>
      <c r="E27" s="295"/>
      <c r="F27" s="295"/>
      <c r="G27" s="295"/>
      <c r="H27" s="295"/>
      <c r="I27" s="295"/>
      <c r="J27" s="295"/>
      <c r="K27" s="289" t="s">
        <v>308</v>
      </c>
      <c r="L27" s="289" t="s">
        <v>309</v>
      </c>
      <c r="M27" s="290" t="s">
        <v>31</v>
      </c>
      <c r="N27" s="295"/>
      <c r="O27" s="295"/>
      <c r="P27" s="295"/>
      <c r="Q27" s="289" t="s">
        <v>308</v>
      </c>
      <c r="R27" s="289" t="s">
        <v>309</v>
      </c>
      <c r="S27" s="291" t="s">
        <v>31</v>
      </c>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row>
    <row r="28" spans="1:178" s="8" customFormat="1" ht="16.5" customHeight="1" x14ac:dyDescent="0.15">
      <c r="A28" s="811"/>
      <c r="B28" s="294" t="s">
        <v>473</v>
      </c>
      <c r="C28" s="293">
        <v>150</v>
      </c>
      <c r="D28" s="113"/>
      <c r="E28" s="295"/>
      <c r="F28" s="300"/>
      <c r="G28" s="300"/>
      <c r="H28" s="295"/>
      <c r="I28" s="300"/>
      <c r="J28" s="300"/>
      <c r="K28" s="292" t="s">
        <v>474</v>
      </c>
      <c r="L28" s="292">
        <v>2380</v>
      </c>
      <c r="M28" s="113"/>
      <c r="N28" s="297"/>
      <c r="O28" s="300"/>
      <c r="P28" s="300"/>
      <c r="Q28" s="292" t="s">
        <v>368</v>
      </c>
      <c r="R28" s="293">
        <v>990</v>
      </c>
      <c r="S28" s="117"/>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row>
    <row r="29" spans="1:178" s="8" customFormat="1" ht="16.5" customHeight="1" x14ac:dyDescent="0.15">
      <c r="A29" s="811"/>
      <c r="B29" s="292" t="s">
        <v>475</v>
      </c>
      <c r="C29" s="293">
        <v>40</v>
      </c>
      <c r="D29" s="113"/>
      <c r="E29" s="295"/>
      <c r="F29" s="295"/>
      <c r="G29" s="295"/>
      <c r="H29" s="295"/>
      <c r="I29" s="295"/>
      <c r="J29" s="295"/>
      <c r="K29" s="292" t="s">
        <v>476</v>
      </c>
      <c r="L29" s="292">
        <v>2190</v>
      </c>
      <c r="M29" s="113"/>
      <c r="N29" s="297"/>
      <c r="O29" s="295"/>
      <c r="P29" s="295"/>
      <c r="Q29" s="292" t="s">
        <v>427</v>
      </c>
      <c r="R29" s="293">
        <v>980</v>
      </c>
      <c r="S29" s="117"/>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row>
    <row r="30" spans="1:178" s="8" customFormat="1" ht="16.5" customHeight="1" x14ac:dyDescent="0.15">
      <c r="A30" s="811"/>
      <c r="B30" s="295"/>
      <c r="C30" s="295"/>
      <c r="D30" s="295"/>
      <c r="E30" s="295"/>
      <c r="F30" s="295"/>
      <c r="G30" s="295"/>
      <c r="H30" s="295"/>
      <c r="I30" s="295"/>
      <c r="J30" s="295"/>
      <c r="K30" s="292" t="s">
        <v>448</v>
      </c>
      <c r="L30" s="292">
        <v>2220</v>
      </c>
      <c r="M30" s="113"/>
      <c r="N30" s="295"/>
      <c r="O30" s="295"/>
      <c r="P30" s="295"/>
      <c r="Q30" s="292" t="s">
        <v>428</v>
      </c>
      <c r="R30" s="293">
        <v>280</v>
      </c>
      <c r="S30" s="117"/>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row>
    <row r="31" spans="1:178" s="8" customFormat="1" ht="16.5" customHeight="1" x14ac:dyDescent="0.15">
      <c r="A31" s="811"/>
      <c r="B31" s="295"/>
      <c r="C31" s="295"/>
      <c r="D31" s="295"/>
      <c r="E31" s="295"/>
      <c r="F31" s="295"/>
      <c r="G31" s="295"/>
      <c r="H31" s="295"/>
      <c r="I31" s="295"/>
      <c r="J31" s="295"/>
      <c r="K31" s="303"/>
      <c r="L31" s="300"/>
      <c r="M31" s="307"/>
      <c r="N31" s="295"/>
      <c r="O31" s="295"/>
      <c r="P31" s="295"/>
      <c r="Q31" s="292"/>
      <c r="R31" s="293"/>
      <c r="S31" s="89"/>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row>
    <row r="32" spans="1:178" s="8" customFormat="1" ht="16.5" customHeight="1" x14ac:dyDescent="0.15">
      <c r="A32" s="811"/>
      <c r="B32" s="295"/>
      <c r="C32" s="295"/>
      <c r="D32" s="295"/>
      <c r="E32" s="295"/>
      <c r="F32" s="295"/>
      <c r="G32" s="295"/>
      <c r="H32" s="295"/>
      <c r="I32" s="295"/>
      <c r="J32" s="295"/>
      <c r="K32" s="303"/>
      <c r="L32" s="300"/>
      <c r="M32" s="307"/>
      <c r="N32" s="295"/>
      <c r="O32" s="295"/>
      <c r="P32" s="295"/>
      <c r="Q32" s="300"/>
      <c r="R32" s="295"/>
      <c r="S32" s="89"/>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row>
    <row r="33" spans="1:178" s="8" customFormat="1" ht="16.5" customHeight="1" x14ac:dyDescent="0.15">
      <c r="A33" s="812"/>
      <c r="B33" s="300" t="s">
        <v>380</v>
      </c>
      <c r="C33" s="295">
        <f>SUM(C28:C29)</f>
        <v>190</v>
      </c>
      <c r="D33" s="82">
        <f>SUM(D28:D29)</f>
        <v>0</v>
      </c>
      <c r="E33" s="295"/>
      <c r="F33" s="295"/>
      <c r="G33" s="295"/>
      <c r="H33" s="295"/>
      <c r="I33" s="295"/>
      <c r="J33" s="295"/>
      <c r="K33" s="300" t="s">
        <v>380</v>
      </c>
      <c r="L33" s="295">
        <f>SUM(L28:L30)</f>
        <v>6790</v>
      </c>
      <c r="M33" s="307">
        <f>SUM(M28:M30)</f>
        <v>0</v>
      </c>
      <c r="N33" s="295"/>
      <c r="O33" s="295"/>
      <c r="P33" s="295"/>
      <c r="Q33" s="299" t="s">
        <v>380</v>
      </c>
      <c r="R33" s="295">
        <f>SUM(R28:R30)</f>
        <v>2250</v>
      </c>
      <c r="S33" s="89">
        <f>SUM(S28:S30)</f>
        <v>0</v>
      </c>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row>
    <row r="34" spans="1:178" s="8" customFormat="1" ht="16.5" customHeight="1" x14ac:dyDescent="0.15">
      <c r="A34" s="572" t="s">
        <v>392</v>
      </c>
      <c r="B34" s="573"/>
      <c r="C34" s="574"/>
      <c r="D34" s="574"/>
      <c r="E34" s="574"/>
      <c r="F34" s="574"/>
      <c r="G34" s="574"/>
      <c r="H34" s="574"/>
      <c r="I34" s="574"/>
      <c r="J34" s="574"/>
      <c r="K34" s="574"/>
      <c r="L34" s="574"/>
      <c r="M34" s="574"/>
      <c r="N34" s="574"/>
      <c r="O34" s="574"/>
      <c r="P34" s="574"/>
      <c r="Q34" s="574"/>
      <c r="R34" s="574"/>
      <c r="S34" s="575"/>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row>
    <row r="35" spans="1:178" s="8" customFormat="1" ht="16.5" customHeight="1" x14ac:dyDescent="0.15">
      <c r="A35" s="588"/>
      <c r="B35" s="589"/>
      <c r="C35" s="578"/>
      <c r="D35" s="578"/>
      <c r="E35" s="578"/>
      <c r="F35" s="578"/>
      <c r="G35" s="578"/>
      <c r="H35" s="578"/>
      <c r="I35" s="578"/>
      <c r="J35" s="578"/>
      <c r="K35" s="578"/>
      <c r="L35" s="578"/>
      <c r="M35" s="578"/>
      <c r="N35" s="579" t="s">
        <v>163</v>
      </c>
      <c r="O35" s="770">
        <f>D33+M33+S33</f>
        <v>0</v>
      </c>
      <c r="P35" s="770"/>
      <c r="Q35" s="580" t="s">
        <v>382</v>
      </c>
      <c r="R35" s="771">
        <f>C33+L33+R33</f>
        <v>9230</v>
      </c>
      <c r="S35" s="772"/>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row>
    <row r="36" spans="1:178" s="8" customFormat="1" ht="16.5" customHeight="1" x14ac:dyDescent="0.15">
      <c r="A36" s="326" t="s">
        <v>395</v>
      </c>
      <c r="B36" s="326"/>
      <c r="C36" s="330"/>
      <c r="D36" s="330"/>
      <c r="E36" s="330"/>
      <c r="F36" s="330"/>
      <c r="G36" s="330"/>
      <c r="H36" s="38"/>
      <c r="I36" s="33"/>
      <c r="J36" s="33"/>
      <c r="K36" s="33"/>
      <c r="L36" s="33"/>
      <c r="M36" s="33"/>
      <c r="N36" s="33"/>
      <c r="O36" s="33"/>
      <c r="P36" s="33"/>
      <c r="Q36" s="33"/>
      <c r="S36" s="20" t="s">
        <v>916</v>
      </c>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row>
    <row r="37" spans="1:178" s="8" customFormat="1" ht="16.5" customHeight="1" x14ac:dyDescent="0.15">
      <c r="A37" s="326" t="s">
        <v>383</v>
      </c>
      <c r="B37" s="99"/>
      <c r="C37" s="31"/>
      <c r="D37" s="31"/>
      <c r="E37" s="31"/>
      <c r="F37" s="34"/>
      <c r="G37" s="34"/>
      <c r="H37" s="34"/>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row>
    <row r="38" spans="1:178" s="8" customFormat="1" ht="16.5" customHeight="1" x14ac:dyDescent="0.15">
      <c r="A38" s="36"/>
      <c r="B38" s="36"/>
      <c r="C38" s="32"/>
      <c r="D38" s="32"/>
      <c r="E38" s="32"/>
      <c r="F38" s="32"/>
      <c r="G38" s="32"/>
      <c r="H38" s="32"/>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row>
    <row r="39" spans="1:178" s="8" customFormat="1" ht="16.5" customHeight="1" x14ac:dyDescent="0.1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row>
  </sheetData>
  <mergeCells count="23">
    <mergeCell ref="A4:B4"/>
    <mergeCell ref="K6:M6"/>
    <mergeCell ref="A6:A14"/>
    <mergeCell ref="R3:S3"/>
    <mergeCell ref="D4:G4"/>
    <mergeCell ref="N3:N4"/>
    <mergeCell ref="D3:G3"/>
    <mergeCell ref="H3:I4"/>
    <mergeCell ref="J3:M4"/>
    <mergeCell ref="Q6:S6"/>
    <mergeCell ref="O16:P16"/>
    <mergeCell ref="Q17:S17"/>
    <mergeCell ref="O25:P25"/>
    <mergeCell ref="R25:S25"/>
    <mergeCell ref="A17:A23"/>
    <mergeCell ref="K17:M17"/>
    <mergeCell ref="R16:S16"/>
    <mergeCell ref="R35:S35"/>
    <mergeCell ref="Q26:S26"/>
    <mergeCell ref="O35:P35"/>
    <mergeCell ref="K26:M26"/>
    <mergeCell ref="A26:A33"/>
    <mergeCell ref="B26:D26"/>
  </mergeCells>
  <phoneticPr fontId="3"/>
  <conditionalFormatting sqref="D28:D29">
    <cfRule type="expression" dxfId="61" priority="6" stopIfTrue="1">
      <formula>C28&lt;D28</formula>
    </cfRule>
  </conditionalFormatting>
  <conditionalFormatting sqref="M8:M12">
    <cfRule type="expression" dxfId="60" priority="2" stopIfTrue="1">
      <formula>L8&lt;M8</formula>
    </cfRule>
  </conditionalFormatting>
  <conditionalFormatting sqref="M19:M21">
    <cfRule type="expression" dxfId="59" priority="4" stopIfTrue="1">
      <formula>L19&lt;M19</formula>
    </cfRule>
  </conditionalFormatting>
  <conditionalFormatting sqref="M28:M30">
    <cfRule type="expression" dxfId="58" priority="7" stopIfTrue="1">
      <formula>L28&lt;M28</formula>
    </cfRule>
  </conditionalFormatting>
  <conditionalFormatting sqref="S8:S9">
    <cfRule type="expression" dxfId="57" priority="3" stopIfTrue="1">
      <formula>R8&lt;S8</formula>
    </cfRule>
  </conditionalFormatting>
  <conditionalFormatting sqref="S19:S21">
    <cfRule type="expression" dxfId="56" priority="5" stopIfTrue="1">
      <formula>R19&lt;S19</formula>
    </cfRule>
  </conditionalFormatting>
  <conditionalFormatting sqref="S28:S30">
    <cfRule type="expression" dxfId="55" priority="1" stopIfTrue="1">
      <formula>R28&lt;S28</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43"/>
  <sheetViews>
    <sheetView showZeros="0" zoomScale="87" zoomScaleNormal="87" workbookViewId="0"/>
  </sheetViews>
  <sheetFormatPr defaultRowHeight="16.5" customHeight="1" x14ac:dyDescent="0.15"/>
  <cols>
    <col min="1" max="1" width="3.375" style="1" customWidth="1"/>
    <col min="2" max="2" width="9.75" style="1" customWidth="1"/>
    <col min="3" max="4" width="8.25" style="1" customWidth="1"/>
    <col min="5" max="5" width="9.75" style="1" customWidth="1"/>
    <col min="6" max="7" width="8.25" style="1" customWidth="1"/>
    <col min="8" max="8" width="9.75" style="1" customWidth="1"/>
    <col min="9" max="9" width="7.75" style="1" customWidth="1"/>
    <col min="10" max="10" width="8.75" style="1" customWidth="1"/>
    <col min="11" max="11" width="9.75" style="1" customWidth="1"/>
    <col min="12" max="12" width="8.25" style="1" customWidth="1"/>
    <col min="13" max="13" width="8.75" style="1" customWidth="1"/>
    <col min="14" max="14" width="9.75" style="1" customWidth="1"/>
    <col min="15" max="16" width="8.25" style="1" customWidth="1"/>
    <col min="17" max="17" width="9.75" style="1" customWidth="1"/>
    <col min="18" max="19" width="8.25" style="1" customWidth="1"/>
    <col min="20" max="21" width="9" style="1"/>
    <col min="22" max="25" width="9" style="1" customWidth="1"/>
    <col min="26" max="16384" width="9" style="1"/>
  </cols>
  <sheetData>
    <row r="1" spans="1:19" ht="16.5" customHeight="1" x14ac:dyDescent="0.15">
      <c r="A1" s="2" t="s">
        <v>467</v>
      </c>
      <c r="B1" s="2"/>
      <c r="C1" s="2"/>
      <c r="D1" s="2"/>
      <c r="E1" s="2"/>
      <c r="F1" s="2"/>
      <c r="G1" s="2"/>
      <c r="H1" s="2"/>
      <c r="I1" s="2"/>
      <c r="J1" s="8"/>
      <c r="K1" s="8"/>
      <c r="L1" s="19"/>
      <c r="M1" s="19"/>
      <c r="N1" s="8"/>
      <c r="O1" s="8"/>
      <c r="P1" s="8"/>
      <c r="Q1" s="8"/>
      <c r="R1" s="8"/>
      <c r="S1" s="8"/>
    </row>
    <row r="2" spans="1:19" ht="16.5" customHeight="1" thickBot="1" x14ac:dyDescent="0.2">
      <c r="A2" s="2"/>
      <c r="B2" s="2"/>
      <c r="C2" s="39" t="s">
        <v>845</v>
      </c>
      <c r="D2" s="2"/>
      <c r="E2" s="2"/>
      <c r="F2" s="2"/>
      <c r="G2" s="2"/>
      <c r="H2" s="2"/>
      <c r="I2" s="2"/>
      <c r="J2" s="8"/>
      <c r="K2" s="8"/>
      <c r="L2" s="9"/>
      <c r="M2" s="9"/>
      <c r="N2" s="8"/>
      <c r="O2" s="8"/>
      <c r="P2" s="8"/>
      <c r="Q2" s="8"/>
      <c r="R2" s="20"/>
      <c r="S2" s="10"/>
    </row>
    <row r="3" spans="1:19" ht="23.25" customHeight="1" x14ac:dyDescent="0.15">
      <c r="A3" s="2"/>
      <c r="B3" s="2"/>
      <c r="C3" s="40" t="s">
        <v>9</v>
      </c>
      <c r="D3" s="846"/>
      <c r="E3" s="846"/>
      <c r="F3" s="846"/>
      <c r="G3" s="847"/>
      <c r="H3" s="851" t="s">
        <v>11</v>
      </c>
      <c r="I3" s="852"/>
      <c r="J3" s="784" t="s">
        <v>589</v>
      </c>
      <c r="K3" s="785"/>
      <c r="L3" s="785"/>
      <c r="M3" s="785"/>
      <c r="N3" s="798" t="s">
        <v>21</v>
      </c>
      <c r="O3" s="41" t="s">
        <v>87</v>
      </c>
      <c r="P3" s="76"/>
      <c r="Q3" s="42" t="s">
        <v>13</v>
      </c>
      <c r="R3" s="788"/>
      <c r="S3" s="803"/>
    </row>
    <row r="4" spans="1:19" ht="23.25" customHeight="1" thickBot="1" x14ac:dyDescent="0.2">
      <c r="A4" s="863" t="s">
        <v>8</v>
      </c>
      <c r="B4" s="863"/>
      <c r="C4" s="43" t="s">
        <v>88</v>
      </c>
      <c r="D4" s="827"/>
      <c r="E4" s="827"/>
      <c r="F4" s="827"/>
      <c r="G4" s="827"/>
      <c r="H4" s="853"/>
      <c r="I4" s="854"/>
      <c r="J4" s="786"/>
      <c r="K4" s="787"/>
      <c r="L4" s="787"/>
      <c r="M4" s="787"/>
      <c r="N4" s="799"/>
      <c r="O4" s="44" t="s">
        <v>15</v>
      </c>
      <c r="P4" s="17"/>
      <c r="Q4" s="18"/>
      <c r="R4" s="12" t="s">
        <v>19</v>
      </c>
      <c r="S4" s="13">
        <f>SUM(O37)</f>
        <v>0</v>
      </c>
    </row>
    <row r="5" spans="1:19" ht="16.5" customHeight="1" x14ac:dyDescent="0.15">
      <c r="A5" s="2"/>
      <c r="B5" s="2"/>
      <c r="C5" s="2"/>
      <c r="D5" s="2"/>
      <c r="E5" s="2"/>
      <c r="F5" s="2"/>
      <c r="G5" s="2"/>
      <c r="H5" s="2"/>
      <c r="I5" s="2"/>
      <c r="J5" s="2"/>
      <c r="K5" s="2"/>
      <c r="L5" s="2"/>
      <c r="M5" s="2"/>
      <c r="N5" s="2"/>
      <c r="O5" s="2"/>
      <c r="P5" s="2"/>
      <c r="Q5" s="2"/>
      <c r="R5" s="2"/>
      <c r="S5" s="2"/>
    </row>
    <row r="6" spans="1:19" ht="16.5" customHeight="1" x14ac:dyDescent="0.15">
      <c r="A6" s="866" t="s">
        <v>44</v>
      </c>
      <c r="B6" s="864" t="s">
        <v>3</v>
      </c>
      <c r="C6" s="858"/>
      <c r="D6" s="858"/>
      <c r="E6" s="865" t="s">
        <v>4</v>
      </c>
      <c r="F6" s="865"/>
      <c r="G6" s="865"/>
      <c r="H6" s="855" t="s">
        <v>5</v>
      </c>
      <c r="I6" s="856"/>
      <c r="J6" s="857"/>
      <c r="K6" s="855" t="s">
        <v>6</v>
      </c>
      <c r="L6" s="856"/>
      <c r="M6" s="857"/>
      <c r="N6" s="858" t="s">
        <v>7</v>
      </c>
      <c r="O6" s="858"/>
      <c r="P6" s="858"/>
      <c r="Q6" s="858" t="s">
        <v>7</v>
      </c>
      <c r="R6" s="858"/>
      <c r="S6" s="859"/>
    </row>
    <row r="7" spans="1:19" ht="16.5" customHeight="1" x14ac:dyDescent="0.15">
      <c r="A7" s="867"/>
      <c r="B7" s="79" t="s">
        <v>1</v>
      </c>
      <c r="C7" s="79" t="s">
        <v>0</v>
      </c>
      <c r="D7" s="697" t="s">
        <v>31</v>
      </c>
      <c r="E7" s="45" t="s">
        <v>1</v>
      </c>
      <c r="F7" s="45" t="s">
        <v>0</v>
      </c>
      <c r="G7" s="45" t="s">
        <v>32</v>
      </c>
      <c r="H7" s="45" t="s">
        <v>1</v>
      </c>
      <c r="I7" s="45" t="s">
        <v>0</v>
      </c>
      <c r="J7" s="45" t="s">
        <v>32</v>
      </c>
      <c r="K7" s="45" t="s">
        <v>1</v>
      </c>
      <c r="L7" s="45" t="s">
        <v>0</v>
      </c>
      <c r="M7" s="45" t="s">
        <v>32</v>
      </c>
      <c r="N7" s="79" t="s">
        <v>1</v>
      </c>
      <c r="O7" s="79" t="s">
        <v>0</v>
      </c>
      <c r="P7" s="79" t="s">
        <v>32</v>
      </c>
      <c r="Q7" s="79" t="s">
        <v>1</v>
      </c>
      <c r="R7" s="79" t="s">
        <v>0</v>
      </c>
      <c r="S7" s="116" t="s">
        <v>32</v>
      </c>
    </row>
    <row r="8" spans="1:19" ht="16.5" customHeight="1" x14ac:dyDescent="0.15">
      <c r="A8" s="867"/>
      <c r="B8" s="83" t="s">
        <v>89</v>
      </c>
      <c r="C8" s="81">
        <v>1650</v>
      </c>
      <c r="D8" s="113"/>
      <c r="E8" s="119" t="s">
        <v>850</v>
      </c>
      <c r="F8" s="81">
        <v>1700</v>
      </c>
      <c r="G8" s="113"/>
      <c r="H8" s="119" t="s">
        <v>850</v>
      </c>
      <c r="I8" s="81">
        <v>450</v>
      </c>
      <c r="J8" s="113"/>
      <c r="K8" s="369" t="s">
        <v>45</v>
      </c>
      <c r="L8" s="81"/>
      <c r="M8" s="86"/>
      <c r="N8" s="698" t="s">
        <v>46</v>
      </c>
      <c r="O8" s="699"/>
      <c r="P8" s="372"/>
      <c r="Q8" s="92" t="s">
        <v>75</v>
      </c>
      <c r="R8" s="81">
        <v>3350</v>
      </c>
      <c r="S8" s="117"/>
    </row>
    <row r="9" spans="1:19" ht="16.5" customHeight="1" x14ac:dyDescent="0.15">
      <c r="A9" s="867"/>
      <c r="B9" s="83" t="s">
        <v>91</v>
      </c>
      <c r="C9" s="81">
        <v>1700</v>
      </c>
      <c r="D9" s="113"/>
      <c r="E9" s="119" t="s">
        <v>852</v>
      </c>
      <c r="F9" s="81">
        <v>1310</v>
      </c>
      <c r="G9" s="113"/>
      <c r="H9" s="119" t="s">
        <v>565</v>
      </c>
      <c r="I9" s="81">
        <v>380</v>
      </c>
      <c r="J9" s="113"/>
      <c r="K9" s="83" t="s">
        <v>444</v>
      </c>
      <c r="L9" s="81">
        <v>2360</v>
      </c>
      <c r="M9" s="113"/>
      <c r="N9" s="92" t="s">
        <v>48</v>
      </c>
      <c r="O9" s="81">
        <v>2080</v>
      </c>
      <c r="P9" s="113"/>
      <c r="Q9" s="83" t="s">
        <v>47</v>
      </c>
      <c r="R9" s="81">
        <v>2050</v>
      </c>
      <c r="S9" s="117"/>
    </row>
    <row r="10" spans="1:19" ht="16.5" customHeight="1" x14ac:dyDescent="0.15">
      <c r="A10" s="867"/>
      <c r="B10" s="83" t="s">
        <v>90</v>
      </c>
      <c r="C10" s="81">
        <v>1400</v>
      </c>
      <c r="D10" s="113"/>
      <c r="E10" s="119" t="s">
        <v>912</v>
      </c>
      <c r="F10" s="81">
        <v>560</v>
      </c>
      <c r="G10" s="113"/>
      <c r="H10" s="119" t="s">
        <v>912</v>
      </c>
      <c r="I10" s="81">
        <v>130</v>
      </c>
      <c r="J10" s="113"/>
      <c r="K10" s="83" t="s">
        <v>92</v>
      </c>
      <c r="L10" s="81">
        <v>1630</v>
      </c>
      <c r="M10" s="113"/>
      <c r="N10" s="92" t="s">
        <v>50</v>
      </c>
      <c r="O10" s="81">
        <v>800</v>
      </c>
      <c r="P10" s="113"/>
      <c r="Q10" s="83" t="s">
        <v>49</v>
      </c>
      <c r="R10" s="81">
        <v>1710</v>
      </c>
      <c r="S10" s="117"/>
    </row>
    <row r="11" spans="1:19" ht="16.5" customHeight="1" x14ac:dyDescent="0.15">
      <c r="A11" s="867"/>
      <c r="B11" s="83"/>
      <c r="C11" s="81"/>
      <c r="D11" s="113"/>
      <c r="E11" s="371" t="s">
        <v>16</v>
      </c>
      <c r="F11" s="372">
        <f>SUM(F8:F10)</f>
        <v>3570</v>
      </c>
      <c r="G11" s="654">
        <f>SUM(G8:G10)</f>
        <v>0</v>
      </c>
      <c r="H11" s="371" t="s">
        <v>16</v>
      </c>
      <c r="I11" s="372">
        <f>SUM(I8:I10)</f>
        <v>960</v>
      </c>
      <c r="J11" s="115">
        <f>SUM(J8:J10)</f>
        <v>0</v>
      </c>
      <c r="K11" s="119" t="s">
        <v>911</v>
      </c>
      <c r="L11" s="81">
        <v>760</v>
      </c>
      <c r="M11" s="113"/>
      <c r="N11" s="81"/>
      <c r="O11" s="81"/>
      <c r="P11" s="113"/>
      <c r="Q11" s="83" t="s">
        <v>51</v>
      </c>
      <c r="R11" s="81">
        <v>6110</v>
      </c>
      <c r="S11" s="117"/>
    </row>
    <row r="12" spans="1:19" ht="16.5" customHeight="1" x14ac:dyDescent="0.15">
      <c r="A12" s="867"/>
      <c r="B12" s="81"/>
      <c r="C12" s="81"/>
      <c r="D12" s="81"/>
      <c r="E12" s="81"/>
      <c r="F12" s="81"/>
      <c r="G12" s="91"/>
      <c r="H12" s="90"/>
      <c r="I12" s="81"/>
      <c r="J12" s="81"/>
      <c r="K12" s="83" t="s">
        <v>54</v>
      </c>
      <c r="L12" s="81">
        <v>20</v>
      </c>
      <c r="M12" s="113"/>
      <c r="N12" s="83" t="s">
        <v>52</v>
      </c>
      <c r="O12" s="81">
        <v>3200</v>
      </c>
      <c r="P12" s="113"/>
      <c r="Q12" s="83" t="s">
        <v>861</v>
      </c>
      <c r="R12" s="81">
        <v>3150</v>
      </c>
      <c r="S12" s="117"/>
    </row>
    <row r="13" spans="1:19" ht="16.5" customHeight="1" x14ac:dyDescent="0.15">
      <c r="A13" s="867"/>
      <c r="B13" s="81"/>
      <c r="C13" s="81"/>
      <c r="D13" s="81"/>
      <c r="E13" s="81"/>
      <c r="F13" s="81"/>
      <c r="G13" s="81"/>
      <c r="H13" s="80"/>
      <c r="I13" s="81"/>
      <c r="J13" s="82"/>
      <c r="K13" s="83" t="s">
        <v>57</v>
      </c>
      <c r="L13" s="81">
        <v>20</v>
      </c>
      <c r="M13" s="113"/>
      <c r="N13" s="83" t="s">
        <v>55</v>
      </c>
      <c r="O13" s="81">
        <v>1830</v>
      </c>
      <c r="P13" s="113"/>
      <c r="Q13" s="83" t="s">
        <v>53</v>
      </c>
      <c r="R13" s="81">
        <v>1800</v>
      </c>
      <c r="S13" s="117"/>
    </row>
    <row r="14" spans="1:19" ht="16.5" customHeight="1" x14ac:dyDescent="0.15">
      <c r="A14" s="867"/>
      <c r="B14" s="81"/>
      <c r="C14" s="81"/>
      <c r="D14" s="81"/>
      <c r="E14" s="81"/>
      <c r="F14" s="81"/>
      <c r="G14" s="81"/>
      <c r="H14" s="81"/>
      <c r="I14" s="81"/>
      <c r="J14" s="81"/>
      <c r="K14" s="80" t="s">
        <v>560</v>
      </c>
      <c r="L14" s="81">
        <v>150</v>
      </c>
      <c r="M14" s="113"/>
      <c r="N14" s="369"/>
      <c r="O14" s="85"/>
      <c r="P14" s="113"/>
      <c r="Q14" s="83" t="s">
        <v>56</v>
      </c>
      <c r="R14" s="81">
        <v>2230</v>
      </c>
      <c r="S14" s="117"/>
    </row>
    <row r="15" spans="1:19" ht="16.5" customHeight="1" x14ac:dyDescent="0.15">
      <c r="A15" s="867"/>
      <c r="B15" s="81"/>
      <c r="C15" s="81"/>
      <c r="D15" s="81"/>
      <c r="E15" s="848" t="s">
        <v>22</v>
      </c>
      <c r="F15" s="849"/>
      <c r="G15" s="850"/>
      <c r="H15" s="848" t="s">
        <v>23</v>
      </c>
      <c r="I15" s="849"/>
      <c r="J15" s="850"/>
      <c r="K15" s="92"/>
      <c r="L15" s="81"/>
      <c r="M15" s="84"/>
      <c r="N15" s="698" t="s">
        <v>59</v>
      </c>
      <c r="O15" s="685"/>
      <c r="P15" s="700"/>
      <c r="Q15" s="83" t="s">
        <v>58</v>
      </c>
      <c r="R15" s="81">
        <v>2900</v>
      </c>
      <c r="S15" s="117"/>
    </row>
    <row r="16" spans="1:19" ht="16.5" customHeight="1" x14ac:dyDescent="0.15">
      <c r="A16" s="867"/>
      <c r="B16" s="81"/>
      <c r="C16" s="81"/>
      <c r="D16" s="81"/>
      <c r="E16" s="119" t="s">
        <v>851</v>
      </c>
      <c r="F16" s="81">
        <v>850</v>
      </c>
      <c r="G16" s="113"/>
      <c r="H16" s="119" t="s">
        <v>851</v>
      </c>
      <c r="I16" s="81">
        <v>300</v>
      </c>
      <c r="J16" s="113"/>
      <c r="K16" s="93"/>
      <c r="L16" s="378"/>
      <c r="M16" s="94"/>
      <c r="N16" s="92" t="s">
        <v>48</v>
      </c>
      <c r="O16" s="81">
        <v>2900</v>
      </c>
      <c r="P16" s="113"/>
      <c r="Q16" s="83" t="s">
        <v>60</v>
      </c>
      <c r="R16" s="81">
        <v>3830</v>
      </c>
      <c r="S16" s="117"/>
    </row>
    <row r="17" spans="1:19" ht="16.5" customHeight="1" x14ac:dyDescent="0.15">
      <c r="A17" s="867"/>
      <c r="B17" s="81"/>
      <c r="C17" s="81"/>
      <c r="D17" s="81"/>
      <c r="E17" s="119" t="s">
        <v>565</v>
      </c>
      <c r="F17" s="81">
        <v>900</v>
      </c>
      <c r="G17" s="113"/>
      <c r="H17" s="119" t="s">
        <v>565</v>
      </c>
      <c r="I17" s="81">
        <v>300</v>
      </c>
      <c r="J17" s="113"/>
      <c r="K17" s="83"/>
      <c r="L17" s="81"/>
      <c r="M17" s="113"/>
      <c r="N17" s="92" t="s">
        <v>63</v>
      </c>
      <c r="O17" s="81">
        <v>2200</v>
      </c>
      <c r="P17" s="113"/>
      <c r="Q17" s="83" t="s">
        <v>61</v>
      </c>
      <c r="R17" s="81">
        <v>200</v>
      </c>
      <c r="S17" s="117"/>
    </row>
    <row r="18" spans="1:19" ht="16.5" customHeight="1" x14ac:dyDescent="0.15">
      <c r="A18" s="867"/>
      <c r="B18" s="81"/>
      <c r="C18" s="81"/>
      <c r="D18" s="81"/>
      <c r="E18" s="119" t="s">
        <v>912</v>
      </c>
      <c r="F18" s="81">
        <v>480</v>
      </c>
      <c r="G18" s="113"/>
      <c r="H18" s="119" t="s">
        <v>912</v>
      </c>
      <c r="I18" s="81">
        <v>150</v>
      </c>
      <c r="J18" s="113"/>
      <c r="K18" s="90"/>
      <c r="L18" s="81"/>
      <c r="M18" s="94"/>
      <c r="N18" s="92" t="s">
        <v>66</v>
      </c>
      <c r="O18" s="81">
        <v>2850</v>
      </c>
      <c r="P18" s="113"/>
      <c r="Q18" s="371" t="s">
        <v>16</v>
      </c>
      <c r="R18" s="652">
        <f>SUM(R8:R17,O9:O33)</f>
        <v>63410</v>
      </c>
      <c r="S18" s="89">
        <f>SUM(S8:S17,P9:P33)</f>
        <v>0</v>
      </c>
    </row>
    <row r="19" spans="1:19" ht="16.5" customHeight="1" x14ac:dyDescent="0.15">
      <c r="A19" s="867"/>
      <c r="B19" s="81"/>
      <c r="C19" s="81"/>
      <c r="D19" s="81"/>
      <c r="E19" s="371" t="s">
        <v>16</v>
      </c>
      <c r="F19" s="652">
        <f>SUM(F16:F18)</f>
        <v>2230</v>
      </c>
      <c r="G19" s="82">
        <f>SUM(G16:G18)</f>
        <v>0</v>
      </c>
      <c r="H19" s="371" t="s">
        <v>16</v>
      </c>
      <c r="I19" s="372">
        <f>SUM(I16:I18)</f>
        <v>750</v>
      </c>
      <c r="J19" s="82">
        <f>SUM(J16:J18)</f>
        <v>0</v>
      </c>
      <c r="K19" s="81"/>
      <c r="L19" s="81"/>
      <c r="M19" s="86"/>
      <c r="N19" s="92"/>
      <c r="O19" s="81"/>
      <c r="P19" s="113"/>
      <c r="Q19" s="371"/>
      <c r="R19" s="652"/>
      <c r="S19" s="89"/>
    </row>
    <row r="20" spans="1:19" ht="16.5" customHeight="1" x14ac:dyDescent="0.15">
      <c r="A20" s="867"/>
      <c r="B20" s="81"/>
      <c r="C20" s="81"/>
      <c r="D20" s="81"/>
      <c r="E20" s="83"/>
      <c r="F20" s="81"/>
      <c r="G20" s="96"/>
      <c r="H20" s="83"/>
      <c r="I20" s="81"/>
      <c r="J20" s="113"/>
      <c r="K20" s="81"/>
      <c r="L20" s="81"/>
      <c r="M20" s="86"/>
      <c r="N20" s="698" t="s">
        <v>404</v>
      </c>
      <c r="O20" s="81"/>
      <c r="P20" s="113"/>
      <c r="Q20" s="83"/>
      <c r="R20" s="83"/>
      <c r="S20" s="97"/>
    </row>
    <row r="21" spans="1:19" ht="16.5" customHeight="1" x14ac:dyDescent="0.15">
      <c r="A21" s="867"/>
      <c r="B21" s="81"/>
      <c r="C21" s="81"/>
      <c r="D21" s="81"/>
      <c r="E21" s="83"/>
      <c r="F21" s="81"/>
      <c r="G21" s="95"/>
      <c r="H21" s="83"/>
      <c r="I21" s="81"/>
      <c r="J21" s="113"/>
      <c r="K21" s="81"/>
      <c r="L21" s="81"/>
      <c r="M21" s="86"/>
      <c r="N21" s="92" t="s">
        <v>48</v>
      </c>
      <c r="O21" s="81">
        <v>2230</v>
      </c>
      <c r="P21" s="113"/>
      <c r="Q21" s="701" t="s">
        <v>65</v>
      </c>
      <c r="R21" s="702"/>
      <c r="S21" s="117"/>
    </row>
    <row r="22" spans="1:19" ht="16.5" customHeight="1" x14ac:dyDescent="0.15">
      <c r="A22" s="867"/>
      <c r="B22" s="81"/>
      <c r="C22" s="81"/>
      <c r="D22" s="81"/>
      <c r="E22" s="83"/>
      <c r="F22" s="81"/>
      <c r="G22" s="95"/>
      <c r="H22" s="83"/>
      <c r="I22" s="81"/>
      <c r="J22" s="113"/>
      <c r="K22" s="81"/>
      <c r="L22" s="81"/>
      <c r="M22" s="86"/>
      <c r="N22" s="92" t="s">
        <v>62</v>
      </c>
      <c r="O22" s="81">
        <v>2550</v>
      </c>
      <c r="P22" s="113"/>
      <c r="Q22" s="83" t="s">
        <v>67</v>
      </c>
      <c r="R22" s="81">
        <v>890</v>
      </c>
      <c r="S22" s="117"/>
    </row>
    <row r="23" spans="1:19" ht="16.5" customHeight="1" x14ac:dyDescent="0.15">
      <c r="A23" s="867"/>
      <c r="B23" s="81"/>
      <c r="C23" s="81"/>
      <c r="D23" s="81"/>
      <c r="E23" s="85"/>
      <c r="F23" s="83"/>
      <c r="G23" s="95"/>
      <c r="H23" s="83"/>
      <c r="I23" s="81"/>
      <c r="J23" s="113"/>
      <c r="K23" s="81"/>
      <c r="L23" s="81"/>
      <c r="M23" s="86"/>
      <c r="N23" s="92" t="s">
        <v>64</v>
      </c>
      <c r="O23" s="81">
        <v>990</v>
      </c>
      <c r="P23" s="113"/>
      <c r="Q23" s="83" t="s">
        <v>68</v>
      </c>
      <c r="R23" s="81">
        <v>850</v>
      </c>
      <c r="S23" s="117"/>
    </row>
    <row r="24" spans="1:19" ht="16.5" customHeight="1" x14ac:dyDescent="0.15">
      <c r="A24" s="867"/>
      <c r="B24" s="81"/>
      <c r="C24" s="81"/>
      <c r="D24" s="81"/>
      <c r="E24" s="83"/>
      <c r="F24" s="81"/>
      <c r="G24" s="113"/>
      <c r="H24" s="81"/>
      <c r="I24" s="81"/>
      <c r="J24" s="81"/>
      <c r="K24" s="81"/>
      <c r="L24" s="81"/>
      <c r="M24" s="86"/>
      <c r="N24" s="369"/>
      <c r="O24" s="81"/>
      <c r="P24" s="113"/>
      <c r="Q24" s="371" t="s">
        <v>16</v>
      </c>
      <c r="R24" s="652">
        <f>SUM(R22:R23)</f>
        <v>1740</v>
      </c>
      <c r="S24" s="97">
        <f>SUM(S22:S23)</f>
        <v>0</v>
      </c>
    </row>
    <row r="25" spans="1:19" ht="16.5" customHeight="1" x14ac:dyDescent="0.15">
      <c r="A25" s="867"/>
      <c r="B25" s="81"/>
      <c r="C25" s="81"/>
      <c r="D25" s="81"/>
      <c r="E25" s="83"/>
      <c r="F25" s="81"/>
      <c r="G25" s="113"/>
      <c r="H25" s="83"/>
      <c r="I25" s="81"/>
      <c r="J25" s="113"/>
      <c r="K25" s="81"/>
      <c r="L25" s="81"/>
      <c r="M25" s="86"/>
      <c r="N25" s="369" t="s">
        <v>69</v>
      </c>
      <c r="O25" s="81"/>
      <c r="P25" s="113"/>
      <c r="Q25" s="83"/>
      <c r="R25" s="81"/>
      <c r="S25" s="653"/>
    </row>
    <row r="26" spans="1:19" ht="16.5" customHeight="1" x14ac:dyDescent="0.15">
      <c r="A26" s="867"/>
      <c r="B26" s="81"/>
      <c r="C26" s="81"/>
      <c r="D26" s="81"/>
      <c r="E26" s="81"/>
      <c r="F26" s="81"/>
      <c r="G26" s="81"/>
      <c r="H26" s="80"/>
      <c r="I26" s="81"/>
      <c r="J26" s="82"/>
      <c r="K26" s="81"/>
      <c r="L26" s="81"/>
      <c r="M26" s="86"/>
      <c r="N26" s="703" t="s">
        <v>400</v>
      </c>
      <c r="O26" s="81">
        <v>2100</v>
      </c>
      <c r="P26" s="113"/>
      <c r="Q26" s="81"/>
      <c r="R26" s="81"/>
      <c r="S26" s="98"/>
    </row>
    <row r="27" spans="1:19" ht="16.5" customHeight="1" x14ac:dyDescent="0.15">
      <c r="A27" s="867"/>
      <c r="B27" s="81"/>
      <c r="C27" s="81"/>
      <c r="D27" s="81"/>
      <c r="E27" s="81"/>
      <c r="F27" s="81"/>
      <c r="G27" s="81"/>
      <c r="H27" s="80"/>
      <c r="I27" s="81"/>
      <c r="J27" s="82"/>
      <c r="K27" s="81"/>
      <c r="L27" s="81"/>
      <c r="M27" s="86"/>
      <c r="N27" s="698"/>
      <c r="O27" s="81"/>
      <c r="P27" s="113"/>
      <c r="Q27" s="81"/>
      <c r="R27" s="81"/>
      <c r="S27" s="98"/>
    </row>
    <row r="28" spans="1:19" ht="16.5" customHeight="1" x14ac:dyDescent="0.15">
      <c r="A28" s="867"/>
      <c r="B28" s="81"/>
      <c r="C28" s="81"/>
      <c r="D28" s="81"/>
      <c r="E28" s="81"/>
      <c r="F28" s="81"/>
      <c r="G28" s="81"/>
      <c r="H28" s="80"/>
      <c r="I28" s="81"/>
      <c r="J28" s="82"/>
      <c r="K28" s="81"/>
      <c r="L28" s="81"/>
      <c r="M28" s="86"/>
      <c r="N28" s="698" t="s">
        <v>70</v>
      </c>
      <c r="O28" s="81"/>
      <c r="P28" s="113"/>
      <c r="Q28" s="81"/>
      <c r="R28" s="81"/>
      <c r="S28" s="98"/>
    </row>
    <row r="29" spans="1:19" ht="16.5" customHeight="1" x14ac:dyDescent="0.15">
      <c r="A29" s="867"/>
      <c r="B29" s="81"/>
      <c r="C29" s="81"/>
      <c r="D29" s="81"/>
      <c r="E29" s="81"/>
      <c r="F29" s="81"/>
      <c r="G29" s="81"/>
      <c r="H29" s="83"/>
      <c r="I29" s="83"/>
      <c r="J29" s="96"/>
      <c r="K29" s="81"/>
      <c r="L29" s="81"/>
      <c r="M29" s="86"/>
      <c r="N29" s="92" t="s">
        <v>48</v>
      </c>
      <c r="O29" s="81">
        <v>1450</v>
      </c>
      <c r="P29" s="113"/>
      <c r="Q29" s="81"/>
      <c r="R29" s="81"/>
      <c r="S29" s="98"/>
    </row>
    <row r="30" spans="1:19" ht="16.5" customHeight="1" x14ac:dyDescent="0.15">
      <c r="A30" s="867"/>
      <c r="B30" s="81"/>
      <c r="C30" s="81"/>
      <c r="D30" s="81"/>
      <c r="E30" s="81"/>
      <c r="F30" s="81"/>
      <c r="G30" s="81"/>
      <c r="H30" s="80"/>
      <c r="I30" s="81"/>
      <c r="J30" s="82"/>
      <c r="K30" s="81"/>
      <c r="L30" s="81"/>
      <c r="M30" s="86"/>
      <c r="N30" s="92" t="s">
        <v>71</v>
      </c>
      <c r="O30" s="81">
        <v>2200</v>
      </c>
      <c r="P30" s="113"/>
      <c r="Q30" s="81"/>
      <c r="R30" s="81"/>
      <c r="S30" s="98"/>
    </row>
    <row r="31" spans="1:19" ht="16.5" customHeight="1" x14ac:dyDescent="0.15">
      <c r="A31" s="867"/>
      <c r="B31" s="81"/>
      <c r="C31" s="81"/>
      <c r="D31" s="81"/>
      <c r="E31" s="81"/>
      <c r="F31" s="81"/>
      <c r="G31" s="81"/>
      <c r="H31" s="83"/>
      <c r="I31" s="83"/>
      <c r="J31" s="96"/>
      <c r="K31" s="81"/>
      <c r="L31" s="81"/>
      <c r="M31" s="86"/>
      <c r="N31" s="92" t="s">
        <v>72</v>
      </c>
      <c r="O31" s="81">
        <v>2450</v>
      </c>
      <c r="P31" s="113"/>
      <c r="Q31" s="81"/>
      <c r="R31" s="81"/>
      <c r="S31" s="98"/>
    </row>
    <row r="32" spans="1:19" ht="16.5" customHeight="1" x14ac:dyDescent="0.15">
      <c r="A32" s="867"/>
      <c r="B32" s="81"/>
      <c r="C32" s="81"/>
      <c r="D32" s="81"/>
      <c r="E32" s="81"/>
      <c r="F32" s="81"/>
      <c r="G32" s="81"/>
      <c r="H32" s="81"/>
      <c r="I32" s="81"/>
      <c r="J32" s="81"/>
      <c r="K32" s="81"/>
      <c r="L32" s="81"/>
      <c r="M32" s="86"/>
      <c r="N32" s="92" t="s">
        <v>73</v>
      </c>
      <c r="O32" s="81">
        <v>3100</v>
      </c>
      <c r="P32" s="113"/>
      <c r="Q32" s="81"/>
      <c r="R32" s="81"/>
      <c r="S32" s="98"/>
    </row>
    <row r="33" spans="1:19" ht="16.5" customHeight="1" x14ac:dyDescent="0.15">
      <c r="A33" s="867"/>
      <c r="B33" s="81"/>
      <c r="C33" s="81"/>
      <c r="D33" s="81"/>
      <c r="E33" s="81"/>
      <c r="F33" s="81"/>
      <c r="G33" s="81"/>
      <c r="H33" s="81"/>
      <c r="I33" s="81"/>
      <c r="J33" s="81"/>
      <c r="K33" s="81"/>
      <c r="L33" s="81"/>
      <c r="M33" s="86"/>
      <c r="N33" s="92" t="s">
        <v>74</v>
      </c>
      <c r="O33" s="81">
        <v>3150</v>
      </c>
      <c r="P33" s="113"/>
      <c r="Q33" s="81"/>
      <c r="R33" s="81"/>
      <c r="S33" s="98"/>
    </row>
    <row r="34" spans="1:19" ht="16.5" customHeight="1" x14ac:dyDescent="0.15">
      <c r="A34" s="868"/>
      <c r="B34" s="286" t="s">
        <v>429</v>
      </c>
      <c r="C34" s="286">
        <f>SUM(C8:C10)</f>
        <v>4750</v>
      </c>
      <c r="D34" s="53">
        <f>SUM(D8:D10)</f>
        <v>0</v>
      </c>
      <c r="E34" s="286" t="s">
        <v>429</v>
      </c>
      <c r="F34" s="286">
        <f>SUM(F11,F19)</f>
        <v>5800</v>
      </c>
      <c r="G34" s="53">
        <f>SUM(G11,G19)</f>
        <v>0</v>
      </c>
      <c r="H34" s="286" t="s">
        <v>430</v>
      </c>
      <c r="I34" s="286">
        <f>SUM(I11,I19)</f>
        <v>1710</v>
      </c>
      <c r="J34" s="53">
        <f>SUM(J11,J19)</f>
        <v>0</v>
      </c>
      <c r="K34" s="286" t="s">
        <v>429</v>
      </c>
      <c r="L34" s="286">
        <f>SUM(L9:L14)</f>
        <v>4940</v>
      </c>
      <c r="M34" s="49">
        <f>SUM(M9:M14)</f>
        <v>0</v>
      </c>
      <c r="N34" s="286" t="s">
        <v>429</v>
      </c>
      <c r="O34" s="288" t="s">
        <v>472</v>
      </c>
      <c r="P34" s="288" t="s">
        <v>472</v>
      </c>
      <c r="Q34" s="286" t="s">
        <v>429</v>
      </c>
      <c r="R34" s="286">
        <f>SUM(R18,R24)</f>
        <v>65150</v>
      </c>
      <c r="S34" s="54">
        <f>SUM(S18,S24)</f>
        <v>0</v>
      </c>
    </row>
    <row r="35" spans="1:19" ht="16.5" customHeight="1" x14ac:dyDescent="0.15">
      <c r="A35" s="55" t="s">
        <v>823</v>
      </c>
      <c r="B35" s="56"/>
      <c r="C35" s="332"/>
      <c r="D35" s="332"/>
      <c r="E35" s="332"/>
      <c r="F35" s="332"/>
      <c r="G35" s="332"/>
      <c r="H35" s="332"/>
      <c r="I35" s="332"/>
      <c r="J35" s="332"/>
      <c r="K35" s="332"/>
      <c r="L35" s="332"/>
      <c r="M35" s="332"/>
      <c r="N35" s="332"/>
      <c r="O35" s="332"/>
      <c r="P35" s="332"/>
      <c r="Q35" s="332"/>
      <c r="R35" s="332"/>
      <c r="S35" s="333"/>
    </row>
    <row r="36" spans="1:19" ht="16.5" customHeight="1" x14ac:dyDescent="0.15">
      <c r="A36" s="55" t="s">
        <v>863</v>
      </c>
      <c r="B36" s="56"/>
      <c r="C36" s="332"/>
      <c r="D36" s="332"/>
      <c r="E36" s="332"/>
      <c r="F36" s="332"/>
      <c r="G36" s="332"/>
      <c r="H36" s="332"/>
      <c r="I36" s="332"/>
      <c r="J36" s="332"/>
      <c r="K36" s="332"/>
      <c r="L36" s="332"/>
      <c r="M36" s="332"/>
      <c r="N36" s="332"/>
      <c r="O36" s="332"/>
      <c r="P36" s="332"/>
      <c r="Q36" s="332"/>
      <c r="R36" s="332"/>
      <c r="S36" s="333"/>
    </row>
    <row r="37" spans="1:19" ht="16.5" customHeight="1" x14ac:dyDescent="0.15">
      <c r="A37" s="707" t="s">
        <v>913</v>
      </c>
      <c r="B37" s="334"/>
      <c r="C37" s="334"/>
      <c r="D37" s="334"/>
      <c r="E37" s="334"/>
      <c r="F37" s="334"/>
      <c r="G37" s="334"/>
      <c r="H37" s="334"/>
      <c r="I37" s="334"/>
      <c r="J37" s="334"/>
      <c r="K37" s="334"/>
      <c r="L37" s="334"/>
      <c r="M37" s="334"/>
      <c r="N37" s="59" t="s">
        <v>163</v>
      </c>
      <c r="O37" s="860">
        <f>D34+G34+J34+M34+S34</f>
        <v>0</v>
      </c>
      <c r="P37" s="860"/>
      <c r="Q37" s="60" t="s">
        <v>382</v>
      </c>
      <c r="R37" s="861">
        <f>C34+F34+I34+L34+R34</f>
        <v>82350</v>
      </c>
      <c r="S37" s="862"/>
    </row>
    <row r="38" spans="1:19" ht="16.5" customHeight="1" x14ac:dyDescent="0.15">
      <c r="A38" s="87" t="s">
        <v>864</v>
      </c>
      <c r="B38" s="61"/>
      <c r="C38" s="61"/>
      <c r="D38" s="61"/>
      <c r="E38" s="61"/>
      <c r="F38" s="61"/>
      <c r="G38" s="61"/>
      <c r="H38" s="61"/>
      <c r="I38" s="61"/>
      <c r="J38" s="61"/>
      <c r="K38" s="62"/>
      <c r="L38" s="2"/>
      <c r="M38" s="2"/>
      <c r="N38" s="63"/>
      <c r="O38" s="63"/>
      <c r="P38" s="2"/>
      <c r="Q38" s="2"/>
      <c r="R38" s="8"/>
      <c r="S38" s="20" t="s">
        <v>916</v>
      </c>
    </row>
    <row r="39" spans="1:19" ht="16.5" customHeight="1" x14ac:dyDescent="0.15">
      <c r="A39" s="87" t="s">
        <v>383</v>
      </c>
      <c r="B39" s="61"/>
      <c r="C39" s="61"/>
      <c r="D39" s="61"/>
      <c r="E39" s="61"/>
      <c r="F39" s="64"/>
      <c r="G39" s="64"/>
      <c r="H39" s="64"/>
      <c r="I39" s="64"/>
      <c r="J39" s="64"/>
      <c r="K39" s="64"/>
      <c r="L39" s="2"/>
      <c r="M39" s="2"/>
      <c r="N39" s="2"/>
      <c r="O39" s="2"/>
      <c r="P39" s="2"/>
      <c r="Q39" s="2"/>
      <c r="R39" s="2"/>
      <c r="S39" s="2"/>
    </row>
    <row r="41" spans="1:19" ht="16.5" customHeight="1" x14ac:dyDescent="0.15">
      <c r="B41" s="23"/>
      <c r="C41" s="23"/>
    </row>
    <row r="42" spans="1:19" ht="16.5" customHeight="1" x14ac:dyDescent="0.15">
      <c r="B42" s="23"/>
    </row>
    <row r="43" spans="1:19" ht="16.5" customHeight="1" x14ac:dyDescent="0.15">
      <c r="B43" s="23"/>
    </row>
  </sheetData>
  <mergeCells count="18">
    <mergeCell ref="O37:P37"/>
    <mergeCell ref="R37:S37"/>
    <mergeCell ref="A4:B4"/>
    <mergeCell ref="D4:G4"/>
    <mergeCell ref="B6:D6"/>
    <mergeCell ref="E6:G6"/>
    <mergeCell ref="A6:A34"/>
    <mergeCell ref="H15:J15"/>
    <mergeCell ref="D3:G3"/>
    <mergeCell ref="E15:G15"/>
    <mergeCell ref="H3:I4"/>
    <mergeCell ref="R3:S3"/>
    <mergeCell ref="N3:N4"/>
    <mergeCell ref="J3:M4"/>
    <mergeCell ref="H6:J6"/>
    <mergeCell ref="Q6:S6"/>
    <mergeCell ref="N6:P6"/>
    <mergeCell ref="K6:M6"/>
  </mergeCells>
  <phoneticPr fontId="3"/>
  <conditionalFormatting sqref="D8:D11">
    <cfRule type="expression" dxfId="54" priority="51" stopIfTrue="1">
      <formula>C8&lt;D8</formula>
    </cfRule>
  </conditionalFormatting>
  <conditionalFormatting sqref="G8:G10">
    <cfRule type="expression" dxfId="53" priority="50" stopIfTrue="1">
      <formula>F8&lt;G8</formula>
    </cfRule>
  </conditionalFormatting>
  <conditionalFormatting sqref="G16:G19">
    <cfRule type="expression" dxfId="52" priority="26" stopIfTrue="1">
      <formula>F16&lt;G16</formula>
    </cfRule>
  </conditionalFormatting>
  <conditionalFormatting sqref="G24:G25">
    <cfRule type="expression" dxfId="51" priority="34" stopIfTrue="1">
      <formula>F24&lt;G24</formula>
    </cfRule>
  </conditionalFormatting>
  <conditionalFormatting sqref="J8:J10">
    <cfRule type="expression" dxfId="50" priority="24" stopIfTrue="1">
      <formula>I8&lt;J8</formula>
    </cfRule>
  </conditionalFormatting>
  <conditionalFormatting sqref="J16:J18">
    <cfRule type="expression" dxfId="49" priority="22" stopIfTrue="1">
      <formula>I16&lt;J16</formula>
    </cfRule>
  </conditionalFormatting>
  <conditionalFormatting sqref="J20:J23">
    <cfRule type="expression" dxfId="48" priority="36" stopIfTrue="1">
      <formula>I20&lt;J20</formula>
    </cfRule>
  </conditionalFormatting>
  <conditionalFormatting sqref="M9:M14 J25">
    <cfRule type="expression" dxfId="47" priority="60" stopIfTrue="1">
      <formula>I9&lt;J9</formula>
    </cfRule>
  </conditionalFormatting>
  <conditionalFormatting sqref="M17">
    <cfRule type="expression" dxfId="46" priority="21" stopIfTrue="1">
      <formula>L17&lt;M17</formula>
    </cfRule>
  </conditionalFormatting>
  <conditionalFormatting sqref="P9:P33">
    <cfRule type="expression" dxfId="45" priority="7" stopIfTrue="1">
      <formula>O9&lt;P9</formula>
    </cfRule>
  </conditionalFormatting>
  <conditionalFormatting sqref="S8:S17">
    <cfRule type="expression" dxfId="44" priority="6" stopIfTrue="1">
      <formula>R8&lt;S8</formula>
    </cfRule>
  </conditionalFormatting>
  <conditionalFormatting sqref="S21:S23">
    <cfRule type="expression" dxfId="43" priority="1" stopIfTrue="1">
      <formula>R21&lt;S21</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48"/>
  <sheetViews>
    <sheetView showZeros="0" zoomScale="87" zoomScaleNormal="87" workbookViewId="0">
      <selection activeCell="U36" sqref="U36"/>
    </sheetView>
  </sheetViews>
  <sheetFormatPr defaultRowHeight="16.5" customHeight="1" x14ac:dyDescent="0.15"/>
  <cols>
    <col min="1" max="1" width="3.375" style="1" customWidth="1"/>
    <col min="2" max="2" width="9.75" style="1" customWidth="1"/>
    <col min="3" max="4" width="8.25" style="1" customWidth="1"/>
    <col min="5" max="5" width="9.75" style="1" customWidth="1"/>
    <col min="6" max="7" width="8.25" style="1" customWidth="1"/>
    <col min="8" max="8" width="9.75" style="1" customWidth="1"/>
    <col min="9" max="9" width="7.75" style="1" customWidth="1"/>
    <col min="10" max="10" width="8.75" style="1" customWidth="1"/>
    <col min="11" max="11" width="9.75" style="1" customWidth="1"/>
    <col min="12" max="12" width="8.25" style="1" customWidth="1"/>
    <col min="13" max="13" width="8.75" style="1" customWidth="1"/>
    <col min="14" max="14" width="9.75" style="1" customWidth="1"/>
    <col min="15" max="16" width="8.25" style="1" customWidth="1"/>
    <col min="17" max="17" width="9.75" style="1" customWidth="1"/>
    <col min="18" max="19" width="8.25" style="1" customWidth="1"/>
    <col min="20" max="16384" width="9" style="1"/>
  </cols>
  <sheetData>
    <row r="1" spans="1:19" ht="16.5" customHeight="1" x14ac:dyDescent="0.15">
      <c r="A1" s="2" t="s">
        <v>467</v>
      </c>
      <c r="B1" s="2"/>
      <c r="C1" s="2"/>
      <c r="D1" s="2"/>
      <c r="E1" s="2"/>
      <c r="F1" s="2"/>
      <c r="G1" s="2"/>
      <c r="H1" s="2"/>
      <c r="I1" s="2"/>
      <c r="J1" s="8"/>
      <c r="K1" s="8"/>
      <c r="L1" s="19"/>
      <c r="M1" s="19"/>
      <c r="N1" s="8"/>
      <c r="O1" s="8"/>
      <c r="P1" s="8"/>
      <c r="Q1" s="8"/>
      <c r="R1" s="8"/>
      <c r="S1" s="8"/>
    </row>
    <row r="2" spans="1:19" ht="16.5" customHeight="1" thickBot="1" x14ac:dyDescent="0.2">
      <c r="A2" s="2"/>
      <c r="B2" s="2"/>
      <c r="C2" s="39" t="s">
        <v>846</v>
      </c>
      <c r="D2" s="2"/>
      <c r="E2" s="2"/>
      <c r="F2" s="2"/>
      <c r="G2" s="2"/>
      <c r="H2" s="2"/>
      <c r="I2" s="2"/>
      <c r="J2" s="8"/>
      <c r="K2" s="8"/>
      <c r="L2" s="9"/>
      <c r="M2" s="9"/>
      <c r="N2" s="8"/>
      <c r="O2" s="8"/>
      <c r="P2" s="8"/>
      <c r="Q2" s="8"/>
      <c r="R2" s="20"/>
      <c r="S2" s="10"/>
    </row>
    <row r="3" spans="1:19" ht="23.25" customHeight="1" x14ac:dyDescent="0.15">
      <c r="A3" s="2"/>
      <c r="B3" s="2"/>
      <c r="C3" s="40" t="s">
        <v>9</v>
      </c>
      <c r="D3" s="871"/>
      <c r="E3" s="871"/>
      <c r="F3" s="871"/>
      <c r="G3" s="872"/>
      <c r="H3" s="851" t="s">
        <v>11</v>
      </c>
      <c r="I3" s="852"/>
      <c r="J3" s="784" t="s">
        <v>589</v>
      </c>
      <c r="K3" s="785"/>
      <c r="L3" s="785"/>
      <c r="M3" s="785"/>
      <c r="N3" s="798" t="s">
        <v>21</v>
      </c>
      <c r="O3" s="41" t="s">
        <v>12</v>
      </c>
      <c r="P3" s="76"/>
      <c r="Q3" s="42" t="s">
        <v>13</v>
      </c>
      <c r="R3" s="788"/>
      <c r="S3" s="803"/>
    </row>
    <row r="4" spans="1:19" ht="23.25" customHeight="1" thickBot="1" x14ac:dyDescent="0.2">
      <c r="A4" s="863" t="s">
        <v>8</v>
      </c>
      <c r="B4" s="863"/>
      <c r="C4" s="43" t="s">
        <v>10</v>
      </c>
      <c r="D4" s="827"/>
      <c r="E4" s="827"/>
      <c r="F4" s="827"/>
      <c r="G4" s="827"/>
      <c r="H4" s="853"/>
      <c r="I4" s="854"/>
      <c r="J4" s="786"/>
      <c r="K4" s="787"/>
      <c r="L4" s="787"/>
      <c r="M4" s="787"/>
      <c r="N4" s="799"/>
      <c r="O4" s="44" t="s">
        <v>15</v>
      </c>
      <c r="P4" s="17"/>
      <c r="Q4" s="18"/>
      <c r="R4" s="12" t="s">
        <v>19</v>
      </c>
      <c r="S4" s="37">
        <f>SUM(O22,O39)</f>
        <v>0</v>
      </c>
    </row>
    <row r="5" spans="1:19" ht="16.5" customHeight="1" x14ac:dyDescent="0.15">
      <c r="A5" s="2"/>
      <c r="B5" s="2"/>
      <c r="C5" s="2"/>
      <c r="D5" s="2"/>
      <c r="E5" s="2"/>
      <c r="F5" s="2"/>
      <c r="G5" s="2"/>
      <c r="H5" s="2"/>
      <c r="I5" s="2"/>
      <c r="J5" s="2"/>
      <c r="K5" s="2"/>
      <c r="L5" s="2"/>
      <c r="M5" s="2"/>
      <c r="N5" s="2"/>
      <c r="O5" s="2"/>
      <c r="P5" s="2"/>
      <c r="Q5" s="65"/>
      <c r="R5" s="65"/>
      <c r="S5" s="65"/>
    </row>
    <row r="6" spans="1:19" ht="16.5" customHeight="1" x14ac:dyDescent="0.15">
      <c r="A6" s="866" t="s">
        <v>76</v>
      </c>
      <c r="B6" s="858" t="s">
        <v>3</v>
      </c>
      <c r="C6" s="858"/>
      <c r="D6" s="858"/>
      <c r="E6" s="858" t="s">
        <v>4</v>
      </c>
      <c r="F6" s="858"/>
      <c r="G6" s="858"/>
      <c r="H6" s="123"/>
      <c r="I6" s="123"/>
      <c r="J6" s="123"/>
      <c r="K6" s="869" t="s">
        <v>6</v>
      </c>
      <c r="L6" s="870"/>
      <c r="M6" s="864"/>
      <c r="N6" s="858" t="s">
        <v>7</v>
      </c>
      <c r="O6" s="858"/>
      <c r="P6" s="858"/>
      <c r="Q6" s="88"/>
      <c r="R6" s="88"/>
      <c r="S6" s="69"/>
    </row>
    <row r="7" spans="1:19" ht="16.5" customHeight="1" x14ac:dyDescent="0.15">
      <c r="A7" s="867"/>
      <c r="B7" s="79" t="s">
        <v>1</v>
      </c>
      <c r="C7" s="79" t="s">
        <v>0</v>
      </c>
      <c r="D7" s="79" t="s">
        <v>32</v>
      </c>
      <c r="E7" s="79" t="s">
        <v>1</v>
      </c>
      <c r="F7" s="79" t="s">
        <v>0</v>
      </c>
      <c r="G7" s="79" t="s">
        <v>32</v>
      </c>
      <c r="H7" s="79"/>
      <c r="I7" s="79"/>
      <c r="J7" s="79"/>
      <c r="K7" s="79" t="s">
        <v>1</v>
      </c>
      <c r="L7" s="79" t="s">
        <v>0</v>
      </c>
      <c r="M7" s="79" t="s">
        <v>32</v>
      </c>
      <c r="N7" s="79" t="s">
        <v>1</v>
      </c>
      <c r="O7" s="79" t="s">
        <v>0</v>
      </c>
      <c r="P7" s="79" t="s">
        <v>32</v>
      </c>
      <c r="Q7" s="45"/>
      <c r="R7" s="45"/>
      <c r="S7" s="46"/>
    </row>
    <row r="8" spans="1:19" ht="16.5" customHeight="1" x14ac:dyDescent="0.15">
      <c r="A8" s="867"/>
      <c r="B8" s="83" t="s">
        <v>77</v>
      </c>
      <c r="C8" s="81">
        <v>2600</v>
      </c>
      <c r="D8" s="113"/>
      <c r="E8" s="83" t="s">
        <v>565</v>
      </c>
      <c r="F8" s="81">
        <v>400</v>
      </c>
      <c r="G8" s="113"/>
      <c r="H8" s="83"/>
      <c r="I8" s="81"/>
      <c r="J8" s="81"/>
      <c r="K8" s="83" t="s">
        <v>431</v>
      </c>
      <c r="L8" s="81">
        <v>3820</v>
      </c>
      <c r="M8" s="113"/>
      <c r="N8" s="83" t="s">
        <v>78</v>
      </c>
      <c r="O8" s="81">
        <v>1650</v>
      </c>
      <c r="P8" s="113"/>
      <c r="Q8" s="83"/>
      <c r="R8" s="48"/>
      <c r="S8" s="16"/>
    </row>
    <row r="9" spans="1:19" ht="16.5" customHeight="1" x14ac:dyDescent="0.15">
      <c r="A9" s="867"/>
      <c r="B9" s="81"/>
      <c r="C9" s="81"/>
      <c r="D9" s="81"/>
      <c r="E9" s="83" t="s">
        <v>566</v>
      </c>
      <c r="F9" s="81">
        <v>250</v>
      </c>
      <c r="G9" s="113"/>
      <c r="H9" s="83"/>
      <c r="I9" s="81"/>
      <c r="J9" s="81"/>
      <c r="K9" s="83" t="s">
        <v>432</v>
      </c>
      <c r="L9" s="81">
        <v>2540</v>
      </c>
      <c r="M9" s="113"/>
      <c r="N9" s="83" t="s">
        <v>79</v>
      </c>
      <c r="O9" s="81">
        <v>930</v>
      </c>
      <c r="P9" s="113"/>
      <c r="Q9" s="81"/>
      <c r="R9" s="48"/>
      <c r="S9" s="52"/>
    </row>
    <row r="10" spans="1:19" ht="16.5" customHeight="1" x14ac:dyDescent="0.15">
      <c r="A10" s="867"/>
      <c r="B10" s="81"/>
      <c r="C10" s="81"/>
      <c r="D10" s="81"/>
      <c r="E10" s="83" t="s">
        <v>567</v>
      </c>
      <c r="F10" s="81">
        <v>300</v>
      </c>
      <c r="G10" s="113"/>
      <c r="H10" s="83"/>
      <c r="I10" s="81"/>
      <c r="J10" s="81"/>
      <c r="K10" s="83" t="s">
        <v>433</v>
      </c>
      <c r="L10" s="81">
        <v>2630</v>
      </c>
      <c r="M10" s="113"/>
      <c r="N10" s="81"/>
      <c r="O10" s="81"/>
      <c r="P10" s="81"/>
      <c r="Q10" s="81"/>
      <c r="R10" s="48"/>
      <c r="S10" s="52"/>
    </row>
    <row r="11" spans="1:19" ht="16.5" customHeight="1" x14ac:dyDescent="0.15">
      <c r="A11" s="867"/>
      <c r="B11" s="81"/>
      <c r="C11" s="81"/>
      <c r="D11" s="81"/>
      <c r="E11" s="83" t="s">
        <v>568</v>
      </c>
      <c r="F11" s="81">
        <v>100</v>
      </c>
      <c r="G11" s="113"/>
      <c r="H11" s="83"/>
      <c r="I11" s="81"/>
      <c r="J11" s="81"/>
      <c r="K11" s="83" t="s">
        <v>434</v>
      </c>
      <c r="L11" s="81">
        <v>2120</v>
      </c>
      <c r="M11" s="113"/>
      <c r="N11" s="81"/>
      <c r="O11" s="81"/>
      <c r="P11" s="81"/>
      <c r="Q11" s="81"/>
      <c r="R11" s="48"/>
      <c r="S11" s="52"/>
    </row>
    <row r="12" spans="1:19" ht="16.5" customHeight="1" x14ac:dyDescent="0.15">
      <c r="A12" s="867"/>
      <c r="B12" s="81"/>
      <c r="C12" s="81"/>
      <c r="D12" s="81"/>
      <c r="E12" s="81"/>
      <c r="F12" s="81"/>
      <c r="G12" s="81"/>
      <c r="H12" s="81"/>
      <c r="I12" s="81"/>
      <c r="J12" s="81"/>
      <c r="K12" s="81"/>
      <c r="L12" s="81"/>
      <c r="M12" s="86"/>
      <c r="N12" s="81"/>
      <c r="O12" s="81"/>
      <c r="P12" s="81"/>
      <c r="Q12" s="81"/>
      <c r="R12" s="48"/>
      <c r="S12" s="52"/>
    </row>
    <row r="13" spans="1:19" ht="16.5" customHeight="1" x14ac:dyDescent="0.15">
      <c r="A13" s="867"/>
      <c r="B13" s="85"/>
      <c r="C13" s="85"/>
      <c r="D13" s="81"/>
      <c r="E13" s="81"/>
      <c r="F13" s="81"/>
      <c r="G13" s="81"/>
      <c r="H13" s="81"/>
      <c r="I13" s="81"/>
      <c r="J13" s="81"/>
      <c r="K13" s="81"/>
      <c r="L13" s="81"/>
      <c r="M13" s="86"/>
      <c r="N13" s="81"/>
      <c r="O13" s="81"/>
      <c r="P13" s="81"/>
      <c r="Q13" s="81"/>
      <c r="R13" s="48"/>
      <c r="S13" s="52"/>
    </row>
    <row r="14" spans="1:19" ht="16.5" customHeight="1" x14ac:dyDescent="0.15">
      <c r="A14" s="867"/>
      <c r="B14" s="848" t="s">
        <v>22</v>
      </c>
      <c r="C14" s="849"/>
      <c r="D14" s="850"/>
      <c r="E14" s="81"/>
      <c r="F14" s="81"/>
      <c r="G14" s="81"/>
      <c r="H14" s="81"/>
      <c r="I14" s="81"/>
      <c r="J14" s="81"/>
      <c r="K14" s="81"/>
      <c r="L14" s="81"/>
      <c r="M14" s="86"/>
      <c r="N14" s="81"/>
      <c r="O14" s="81"/>
      <c r="P14" s="81"/>
      <c r="Q14" s="81"/>
      <c r="R14" s="48"/>
      <c r="S14" s="52"/>
    </row>
    <row r="15" spans="1:19" ht="16.5" customHeight="1" x14ac:dyDescent="0.15">
      <c r="A15" s="867"/>
      <c r="B15" s="80" t="s">
        <v>435</v>
      </c>
      <c r="C15" s="81">
        <v>300</v>
      </c>
      <c r="D15" s="113"/>
      <c r="E15" s="81"/>
      <c r="F15" s="81"/>
      <c r="G15" s="81"/>
      <c r="H15" s="81"/>
      <c r="I15" s="81"/>
      <c r="J15" s="81"/>
      <c r="K15" s="81"/>
      <c r="L15" s="81"/>
      <c r="M15" s="86"/>
      <c r="N15" s="81"/>
      <c r="O15" s="81"/>
      <c r="P15" s="81"/>
      <c r="Q15" s="83"/>
      <c r="R15" s="48"/>
      <c r="S15" s="16"/>
    </row>
    <row r="16" spans="1:19" ht="16.5" customHeight="1" x14ac:dyDescent="0.15">
      <c r="A16" s="867"/>
      <c r="B16" s="81"/>
      <c r="C16" s="81"/>
      <c r="D16" s="81"/>
      <c r="E16" s="81"/>
      <c r="F16" s="81"/>
      <c r="G16" s="81"/>
      <c r="H16" s="81"/>
      <c r="I16" s="81"/>
      <c r="J16" s="81"/>
      <c r="K16" s="81"/>
      <c r="L16" s="81"/>
      <c r="M16" s="86"/>
      <c r="N16" s="81"/>
      <c r="O16" s="81"/>
      <c r="P16" s="81"/>
      <c r="Q16" s="81"/>
      <c r="R16" s="48"/>
      <c r="S16" s="52"/>
    </row>
    <row r="17" spans="1:19" ht="16.5" customHeight="1" x14ac:dyDescent="0.15">
      <c r="A17" s="867"/>
      <c r="B17" s="81"/>
      <c r="C17" s="81"/>
      <c r="D17" s="81"/>
      <c r="E17" s="81"/>
      <c r="F17" s="81"/>
      <c r="G17" s="81"/>
      <c r="H17" s="81"/>
      <c r="I17" s="81"/>
      <c r="J17" s="81"/>
      <c r="K17" s="81"/>
      <c r="L17" s="81"/>
      <c r="M17" s="86"/>
      <c r="N17" s="81"/>
      <c r="O17" s="81"/>
      <c r="P17" s="81"/>
      <c r="Q17" s="81"/>
      <c r="R17" s="48"/>
      <c r="S17" s="52"/>
    </row>
    <row r="18" spans="1:19" ht="16.5" customHeight="1" x14ac:dyDescent="0.15">
      <c r="A18" s="867"/>
      <c r="B18" s="81"/>
      <c r="C18" s="81"/>
      <c r="D18" s="81"/>
      <c r="E18" s="81"/>
      <c r="F18" s="81"/>
      <c r="G18" s="81"/>
      <c r="H18" s="81"/>
      <c r="I18" s="81"/>
      <c r="J18" s="81"/>
      <c r="K18" s="81"/>
      <c r="L18" s="81"/>
      <c r="M18" s="86"/>
      <c r="N18" s="81"/>
      <c r="O18" s="81"/>
      <c r="P18" s="81"/>
      <c r="Q18" s="48"/>
      <c r="R18" s="48"/>
      <c r="S18" s="52"/>
    </row>
    <row r="19" spans="1:19" ht="16.5" customHeight="1" x14ac:dyDescent="0.15">
      <c r="A19" s="867"/>
      <c r="B19" s="81"/>
      <c r="C19" s="81"/>
      <c r="D19" s="81"/>
      <c r="E19" s="81"/>
      <c r="F19" s="81"/>
      <c r="G19" s="81"/>
      <c r="H19" s="81"/>
      <c r="I19" s="81"/>
      <c r="J19" s="81"/>
      <c r="K19" s="81"/>
      <c r="L19" s="81"/>
      <c r="M19" s="86"/>
      <c r="N19" s="81"/>
      <c r="O19" s="81"/>
      <c r="P19" s="81"/>
      <c r="Q19" s="48"/>
      <c r="R19" s="48"/>
      <c r="S19" s="52"/>
    </row>
    <row r="20" spans="1:19" ht="16.5" customHeight="1" x14ac:dyDescent="0.15">
      <c r="A20" s="868"/>
      <c r="B20" s="83" t="s">
        <v>2</v>
      </c>
      <c r="C20" s="81">
        <f>SUM(C8:C19)</f>
        <v>2900</v>
      </c>
      <c r="D20" s="115">
        <f>SUM(D8,D15)</f>
        <v>0</v>
      </c>
      <c r="E20" s="83" t="s">
        <v>2</v>
      </c>
      <c r="F20" s="81">
        <f>SUM(F8:F19)</f>
        <v>1050</v>
      </c>
      <c r="G20" s="115">
        <f>SUM(G8:G11)</f>
        <v>0</v>
      </c>
      <c r="H20" s="83"/>
      <c r="I20" s="81">
        <f>SUM(I8:I11)</f>
        <v>0</v>
      </c>
      <c r="J20" s="115"/>
      <c r="K20" s="83" t="s">
        <v>2</v>
      </c>
      <c r="L20" s="81">
        <f>SUM(L8:L19)</f>
        <v>11110</v>
      </c>
      <c r="M20" s="84">
        <f>SUM(M8:M11)</f>
        <v>0</v>
      </c>
      <c r="N20" s="83" t="s">
        <v>2</v>
      </c>
      <c r="O20" s="81">
        <f>SUM(O8:O19)</f>
        <v>2580</v>
      </c>
      <c r="P20" s="115">
        <f>SUM(P8:P9)</f>
        <v>0</v>
      </c>
      <c r="Q20" s="47"/>
      <c r="R20" s="48"/>
      <c r="S20" s="51"/>
    </row>
    <row r="21" spans="1:19" ht="16.5" customHeight="1" x14ac:dyDescent="0.15">
      <c r="A21" s="599" t="s">
        <v>401</v>
      </c>
      <c r="B21" s="600"/>
      <c r="C21" s="600"/>
      <c r="D21" s="600"/>
      <c r="E21" s="600"/>
      <c r="F21" s="600"/>
      <c r="G21" s="600"/>
      <c r="H21" s="600"/>
      <c r="I21" s="601"/>
      <c r="J21" s="602" t="s">
        <v>590</v>
      </c>
      <c r="K21" s="600"/>
      <c r="L21" s="600"/>
      <c r="M21" s="600"/>
      <c r="N21" s="603"/>
      <c r="O21" s="604"/>
      <c r="P21" s="604"/>
      <c r="Q21" s="605"/>
      <c r="R21" s="606"/>
      <c r="S21" s="607"/>
    </row>
    <row r="22" spans="1:19" ht="16.5" customHeight="1" x14ac:dyDescent="0.15">
      <c r="A22" s="599"/>
      <c r="B22" s="608" t="s">
        <v>826</v>
      </c>
      <c r="C22" s="600"/>
      <c r="D22" s="600"/>
      <c r="E22" s="600"/>
      <c r="F22" s="600"/>
      <c r="G22" s="600"/>
      <c r="H22" s="600"/>
      <c r="I22" s="600"/>
      <c r="J22" s="600"/>
      <c r="K22" s="600"/>
      <c r="L22" s="600"/>
      <c r="M22" s="600"/>
      <c r="N22" s="603" t="s">
        <v>412</v>
      </c>
      <c r="O22" s="879">
        <f>D20+G20+J20+M20+P20+S20</f>
        <v>0</v>
      </c>
      <c r="P22" s="879"/>
      <c r="Q22" s="605" t="s">
        <v>413</v>
      </c>
      <c r="R22" s="873">
        <f>C20+F20+I20+L20+O20+R20</f>
        <v>17640</v>
      </c>
      <c r="S22" s="874"/>
    </row>
    <row r="23" spans="1:19" ht="16.5" customHeight="1" x14ac:dyDescent="0.15">
      <c r="A23" s="876" t="s">
        <v>80</v>
      </c>
      <c r="B23" s="875" t="s">
        <v>3</v>
      </c>
      <c r="C23" s="875"/>
      <c r="D23" s="875"/>
      <c r="E23" s="83"/>
      <c r="F23" s="81"/>
      <c r="G23" s="82"/>
      <c r="H23" s="773" t="s">
        <v>20</v>
      </c>
      <c r="I23" s="773"/>
      <c r="J23" s="773"/>
      <c r="K23" s="849" t="s">
        <v>6</v>
      </c>
      <c r="L23" s="849"/>
      <c r="M23" s="850"/>
      <c r="N23" s="875" t="s">
        <v>7</v>
      </c>
      <c r="O23" s="875"/>
      <c r="P23" s="875"/>
      <c r="Q23" s="50"/>
      <c r="R23" s="50"/>
      <c r="S23" s="52"/>
    </row>
    <row r="24" spans="1:19" ht="16.5" customHeight="1" x14ac:dyDescent="0.15">
      <c r="A24" s="877"/>
      <c r="B24" s="79" t="s">
        <v>1</v>
      </c>
      <c r="C24" s="79" t="s">
        <v>0</v>
      </c>
      <c r="D24" s="79" t="s">
        <v>32</v>
      </c>
      <c r="E24" s="79"/>
      <c r="F24" s="79"/>
      <c r="G24" s="79"/>
      <c r="H24" s="367" t="s">
        <v>1</v>
      </c>
      <c r="I24" s="79" t="s">
        <v>0</v>
      </c>
      <c r="J24" s="79" t="s">
        <v>32</v>
      </c>
      <c r="K24" s="367" t="s">
        <v>1</v>
      </c>
      <c r="L24" s="79" t="s">
        <v>0</v>
      </c>
      <c r="M24" s="79" t="s">
        <v>32</v>
      </c>
      <c r="N24" s="79" t="s">
        <v>1</v>
      </c>
      <c r="O24" s="79" t="s">
        <v>0</v>
      </c>
      <c r="P24" s="79" t="s">
        <v>32</v>
      </c>
      <c r="Q24" s="79"/>
      <c r="R24" s="45"/>
      <c r="S24" s="46"/>
    </row>
    <row r="25" spans="1:19" ht="16.5" customHeight="1" x14ac:dyDescent="0.15">
      <c r="A25" s="877"/>
      <c r="B25" s="83" t="s">
        <v>81</v>
      </c>
      <c r="C25" s="83">
        <v>3600</v>
      </c>
      <c r="D25" s="113"/>
      <c r="E25" s="80"/>
      <c r="F25" s="83"/>
      <c r="G25" s="82"/>
      <c r="H25" s="656" t="s">
        <v>436</v>
      </c>
      <c r="I25" s="81">
        <v>680</v>
      </c>
      <c r="J25" s="113"/>
      <c r="K25" s="652" t="s">
        <v>94</v>
      </c>
      <c r="L25" s="81">
        <v>2040</v>
      </c>
      <c r="M25" s="113"/>
      <c r="N25" s="83" t="s">
        <v>82</v>
      </c>
      <c r="O25" s="81">
        <v>2450</v>
      </c>
      <c r="P25" s="113"/>
      <c r="Q25" s="83"/>
      <c r="R25" s="48"/>
      <c r="S25" s="16"/>
    </row>
    <row r="26" spans="1:19" ht="16.5" customHeight="1" x14ac:dyDescent="0.15">
      <c r="A26" s="877"/>
      <c r="B26" s="81"/>
      <c r="C26" s="81"/>
      <c r="D26" s="81"/>
      <c r="E26" s="83"/>
      <c r="F26" s="83"/>
      <c r="G26" s="130"/>
      <c r="H26" s="656" t="s">
        <v>437</v>
      </c>
      <c r="I26" s="81">
        <v>220</v>
      </c>
      <c r="J26" s="113"/>
      <c r="K26" s="652" t="s">
        <v>95</v>
      </c>
      <c r="L26" s="81">
        <v>2000</v>
      </c>
      <c r="M26" s="113"/>
      <c r="N26" s="83" t="s">
        <v>83</v>
      </c>
      <c r="O26" s="81">
        <v>1000</v>
      </c>
      <c r="P26" s="113"/>
      <c r="Q26" s="81"/>
      <c r="R26" s="48"/>
      <c r="S26" s="52"/>
    </row>
    <row r="27" spans="1:19" ht="16.5" customHeight="1" x14ac:dyDescent="0.15">
      <c r="A27" s="877"/>
      <c r="B27" s="81"/>
      <c r="C27" s="81"/>
      <c r="D27" s="81"/>
      <c r="E27" s="83"/>
      <c r="F27" s="83"/>
      <c r="G27" s="130"/>
      <c r="H27" s="652" t="s">
        <v>438</v>
      </c>
      <c r="I27" s="81">
        <v>70</v>
      </c>
      <c r="J27" s="113"/>
      <c r="K27" s="652" t="s">
        <v>96</v>
      </c>
      <c r="L27" s="81">
        <v>900</v>
      </c>
      <c r="M27" s="113"/>
      <c r="N27" s="81"/>
      <c r="O27" s="81"/>
      <c r="P27" s="81"/>
      <c r="Q27" s="81"/>
      <c r="R27" s="48"/>
      <c r="S27" s="52"/>
    </row>
    <row r="28" spans="1:19" ht="16.5" customHeight="1" x14ac:dyDescent="0.15">
      <c r="A28" s="877"/>
      <c r="B28" s="81"/>
      <c r="C28" s="81"/>
      <c r="D28" s="81"/>
      <c r="E28" s="83"/>
      <c r="F28" s="83"/>
      <c r="G28" s="130"/>
      <c r="H28" s="83"/>
      <c r="I28" s="81"/>
      <c r="J28" s="84"/>
      <c r="K28" s="83"/>
      <c r="L28" s="81"/>
      <c r="M28" s="84"/>
      <c r="N28" s="81"/>
      <c r="O28" s="81"/>
      <c r="P28" s="81"/>
      <c r="Q28" s="81"/>
      <c r="R28" s="48"/>
      <c r="S28" s="52"/>
    </row>
    <row r="29" spans="1:19" ht="16.5" customHeight="1" x14ac:dyDescent="0.15">
      <c r="A29" s="877"/>
      <c r="B29" s="81"/>
      <c r="C29" s="81"/>
      <c r="D29" s="81"/>
      <c r="E29" s="81"/>
      <c r="F29" s="81"/>
      <c r="G29" s="81"/>
      <c r="H29" s="83"/>
      <c r="I29" s="81"/>
      <c r="J29" s="84"/>
      <c r="K29" s="83"/>
      <c r="L29" s="81"/>
      <c r="M29" s="84"/>
      <c r="N29" s="81"/>
      <c r="O29" s="81"/>
      <c r="P29" s="81"/>
      <c r="Q29" s="81"/>
      <c r="R29" s="48"/>
      <c r="S29" s="52"/>
    </row>
    <row r="30" spans="1:19" ht="16.5" customHeight="1" x14ac:dyDescent="0.15">
      <c r="A30" s="877"/>
      <c r="B30" s="848" t="s">
        <v>22</v>
      </c>
      <c r="C30" s="849"/>
      <c r="D30" s="850"/>
      <c r="E30" s="81"/>
      <c r="F30" s="81"/>
      <c r="G30" s="81"/>
      <c r="H30" s="83"/>
      <c r="I30" s="81"/>
      <c r="J30" s="86"/>
      <c r="K30" s="83"/>
      <c r="L30" s="81"/>
      <c r="M30" s="86"/>
      <c r="N30" s="81"/>
      <c r="O30" s="81"/>
      <c r="P30" s="81"/>
      <c r="Q30" s="81"/>
      <c r="R30" s="48"/>
      <c r="S30" s="52"/>
    </row>
    <row r="31" spans="1:19" ht="16.5" customHeight="1" x14ac:dyDescent="0.15">
      <c r="A31" s="877"/>
      <c r="B31" s="80" t="s">
        <v>439</v>
      </c>
      <c r="C31" s="81">
        <v>300</v>
      </c>
      <c r="D31" s="113"/>
      <c r="E31" s="81"/>
      <c r="F31" s="81"/>
      <c r="G31" s="81"/>
      <c r="H31" s="83"/>
      <c r="I31" s="81"/>
      <c r="J31" s="86"/>
      <c r="K31" s="83"/>
      <c r="L31" s="81"/>
      <c r="M31" s="86"/>
      <c r="N31" s="81"/>
      <c r="O31" s="81"/>
      <c r="P31" s="81"/>
      <c r="Q31" s="81"/>
      <c r="R31" s="48"/>
      <c r="S31" s="52"/>
    </row>
    <row r="32" spans="1:19" ht="16.5" customHeight="1" x14ac:dyDescent="0.15">
      <c r="A32" s="877"/>
      <c r="B32" s="81"/>
      <c r="C32" s="81"/>
      <c r="D32" s="81"/>
      <c r="E32" s="81"/>
      <c r="F32" s="81"/>
      <c r="G32" s="81"/>
      <c r="H32" s="83"/>
      <c r="I32" s="81"/>
      <c r="J32" s="86"/>
      <c r="K32" s="83"/>
      <c r="L32" s="81"/>
      <c r="M32" s="86"/>
      <c r="N32" s="81"/>
      <c r="O32" s="81"/>
      <c r="P32" s="81"/>
      <c r="Q32" s="81"/>
      <c r="R32" s="48"/>
      <c r="S32" s="52"/>
    </row>
    <row r="33" spans="1:19" ht="16.5" customHeight="1" x14ac:dyDescent="0.15">
      <c r="A33" s="877"/>
      <c r="B33" s="348"/>
      <c r="C33" s="348"/>
      <c r="D33" s="348"/>
      <c r="E33" s="348"/>
      <c r="F33" s="348"/>
      <c r="G33" s="348"/>
      <c r="H33" s="119"/>
      <c r="I33" s="348"/>
      <c r="J33" s="704"/>
      <c r="K33" s="119"/>
      <c r="L33" s="348"/>
      <c r="M33" s="704"/>
      <c r="N33" s="348"/>
      <c r="O33" s="348"/>
      <c r="P33" s="348"/>
      <c r="Q33" s="48"/>
      <c r="R33" s="48"/>
      <c r="S33" s="52"/>
    </row>
    <row r="34" spans="1:19" ht="16.5" customHeight="1" x14ac:dyDescent="0.15">
      <c r="A34" s="877"/>
      <c r="B34" s="287"/>
      <c r="C34" s="287"/>
      <c r="D34" s="287"/>
      <c r="E34" s="287"/>
      <c r="F34" s="287"/>
      <c r="G34" s="287"/>
      <c r="H34" s="286"/>
      <c r="I34" s="287"/>
      <c r="J34" s="349"/>
      <c r="K34" s="286"/>
      <c r="L34" s="287"/>
      <c r="M34" s="349"/>
      <c r="N34" s="287"/>
      <c r="O34" s="287"/>
      <c r="P34" s="287"/>
      <c r="Q34" s="48"/>
      <c r="R34" s="48"/>
      <c r="S34" s="52"/>
    </row>
    <row r="35" spans="1:19" ht="16.5" customHeight="1" x14ac:dyDescent="0.15">
      <c r="A35" s="878"/>
      <c r="B35" s="286" t="s">
        <v>2</v>
      </c>
      <c r="C35" s="287">
        <f>SUM(C25:C34)</f>
        <v>3900</v>
      </c>
      <c r="D35" s="66">
        <f>SUM(D25,D31)</f>
        <v>0</v>
      </c>
      <c r="E35" s="286"/>
      <c r="F35" s="287">
        <f>SUM(F22:F34)</f>
        <v>0</v>
      </c>
      <c r="G35" s="66">
        <f>SUM(G25:G27)</f>
        <v>0</v>
      </c>
      <c r="H35" s="286" t="s">
        <v>2</v>
      </c>
      <c r="I35" s="287">
        <f>SUM(I25:I27)</f>
        <v>970</v>
      </c>
      <c r="J35" s="49">
        <f>SUM(J25:J27)</f>
        <v>0</v>
      </c>
      <c r="K35" s="286" t="s">
        <v>2</v>
      </c>
      <c r="L35" s="287">
        <f>SUM(L25:L27)</f>
        <v>4940</v>
      </c>
      <c r="M35" s="49">
        <f>SUM(M25:M27)</f>
        <v>0</v>
      </c>
      <c r="N35" s="286" t="s">
        <v>2</v>
      </c>
      <c r="O35" s="287">
        <f>SUM(O25:O26)</f>
        <v>3450</v>
      </c>
      <c r="P35" s="66">
        <f>SUM(P25:P26)</f>
        <v>0</v>
      </c>
      <c r="Q35" s="47"/>
      <c r="R35" s="48">
        <f>SUM(R25)</f>
        <v>0</v>
      </c>
      <c r="S35" s="51">
        <f>SUM(S25:S34)</f>
        <v>0</v>
      </c>
    </row>
    <row r="36" spans="1:19" ht="16.5" customHeight="1" x14ac:dyDescent="0.15">
      <c r="A36" s="55" t="s">
        <v>807</v>
      </c>
      <c r="B36" s="56"/>
      <c r="C36" s="332"/>
      <c r="D36" s="332"/>
      <c r="E36" s="332"/>
      <c r="F36" s="332"/>
      <c r="G36" s="332"/>
      <c r="H36" s="332"/>
      <c r="I36" s="332"/>
      <c r="J36" s="332"/>
      <c r="K36" s="332"/>
      <c r="L36" s="332"/>
      <c r="M36" s="332"/>
      <c r="N36" s="332"/>
      <c r="O36" s="332"/>
      <c r="P36" s="332"/>
      <c r="Q36" s="332"/>
      <c r="R36" s="332"/>
      <c r="S36" s="333"/>
    </row>
    <row r="37" spans="1:19" ht="16.5" customHeight="1" x14ac:dyDescent="0.15">
      <c r="A37" s="55"/>
      <c r="B37" s="56" t="s">
        <v>827</v>
      </c>
      <c r="C37" s="332"/>
      <c r="D37" s="332"/>
      <c r="E37" s="332"/>
      <c r="F37" s="332"/>
      <c r="G37" s="332"/>
      <c r="H37" s="332"/>
      <c r="I37" s="332"/>
      <c r="J37" s="332"/>
      <c r="K37" s="332"/>
      <c r="L37" s="332"/>
      <c r="M37" s="332"/>
      <c r="N37" s="332"/>
      <c r="O37" s="332"/>
      <c r="P37" s="332"/>
      <c r="Q37" s="332"/>
      <c r="R37" s="332"/>
      <c r="S37" s="333"/>
    </row>
    <row r="38" spans="1:19" ht="16.5" customHeight="1" x14ac:dyDescent="0.15">
      <c r="A38" s="55"/>
      <c r="B38" s="56"/>
      <c r="C38" s="332"/>
      <c r="D38" s="332"/>
      <c r="E38" s="332"/>
      <c r="F38" s="332"/>
      <c r="G38" s="332"/>
      <c r="H38" s="332"/>
      <c r="I38" s="332"/>
      <c r="J38" s="332"/>
      <c r="K38" s="332"/>
      <c r="L38" s="332"/>
      <c r="M38" s="332"/>
      <c r="N38" s="332"/>
      <c r="O38" s="332"/>
      <c r="P38" s="332"/>
      <c r="Q38" s="332"/>
      <c r="R38" s="332"/>
      <c r="S38" s="333"/>
    </row>
    <row r="39" spans="1:19" ht="16.5" customHeight="1" x14ac:dyDescent="0.15">
      <c r="A39" s="67"/>
      <c r="B39" s="335"/>
      <c r="C39" s="334"/>
      <c r="D39" s="334"/>
      <c r="E39" s="334"/>
      <c r="F39" s="334"/>
      <c r="G39" s="334"/>
      <c r="H39" s="334"/>
      <c r="I39" s="334"/>
      <c r="J39" s="334"/>
      <c r="K39" s="334"/>
      <c r="L39" s="334"/>
      <c r="M39" s="334"/>
      <c r="N39" s="59" t="s">
        <v>163</v>
      </c>
      <c r="O39" s="860">
        <f>SUM(D35,J35,M35,P35)</f>
        <v>0</v>
      </c>
      <c r="P39" s="860"/>
      <c r="Q39" s="60" t="s">
        <v>382</v>
      </c>
      <c r="R39" s="861">
        <f>SUM(O35,L35,I35,C35)</f>
        <v>13260</v>
      </c>
      <c r="S39" s="862"/>
    </row>
    <row r="40" spans="1:19" ht="16.5" customHeight="1" x14ac:dyDescent="0.15">
      <c r="A40" s="87" t="s">
        <v>402</v>
      </c>
      <c r="B40" s="61"/>
      <c r="C40" s="61"/>
      <c r="D40" s="61"/>
      <c r="E40" s="61"/>
      <c r="F40" s="61"/>
      <c r="G40" s="61"/>
      <c r="H40" s="61"/>
      <c r="I40" s="61"/>
      <c r="J40" s="61"/>
      <c r="K40" s="62"/>
      <c r="L40" s="2"/>
      <c r="M40" s="2"/>
      <c r="N40" s="63"/>
      <c r="O40" s="63"/>
      <c r="P40" s="2"/>
      <c r="Q40" s="2"/>
      <c r="R40" s="8"/>
      <c r="S40" s="20" t="s">
        <v>916</v>
      </c>
    </row>
    <row r="41" spans="1:19" ht="16.5" customHeight="1" x14ac:dyDescent="0.15">
      <c r="A41" s="87" t="s">
        <v>383</v>
      </c>
      <c r="B41" s="61"/>
      <c r="C41" s="61"/>
      <c r="D41" s="61"/>
      <c r="E41" s="61"/>
      <c r="F41" s="64"/>
      <c r="G41" s="64"/>
      <c r="H41" s="64"/>
      <c r="I41" s="64"/>
      <c r="J41" s="64"/>
      <c r="K41" s="64"/>
      <c r="L41" s="2"/>
      <c r="M41" s="2"/>
      <c r="N41" s="2"/>
      <c r="O41" s="2"/>
      <c r="P41" s="2"/>
      <c r="Q41" s="2"/>
      <c r="R41" s="2"/>
      <c r="S41" s="2"/>
    </row>
    <row r="43" spans="1:19" ht="16.5" customHeight="1" x14ac:dyDescent="0.15">
      <c r="B43" s="23"/>
      <c r="C43" s="23"/>
    </row>
    <row r="44" spans="1:19" ht="16.5" customHeight="1" x14ac:dyDescent="0.15">
      <c r="B44" s="23"/>
    </row>
    <row r="45" spans="1:19" ht="16.5" customHeight="1" x14ac:dyDescent="0.15">
      <c r="E45" s="107"/>
    </row>
    <row r="46" spans="1:19" ht="16.5" customHeight="1" x14ac:dyDescent="0.15">
      <c r="E46" s="107"/>
    </row>
    <row r="47" spans="1:19" ht="16.5" customHeight="1" x14ac:dyDescent="0.15">
      <c r="E47" s="107"/>
    </row>
    <row r="48" spans="1:19" ht="16.5" customHeight="1" x14ac:dyDescent="0.15">
      <c r="F48" s="339"/>
    </row>
  </sheetData>
  <mergeCells count="23">
    <mergeCell ref="A23:A35"/>
    <mergeCell ref="B23:D23"/>
    <mergeCell ref="R39:S39"/>
    <mergeCell ref="O22:P22"/>
    <mergeCell ref="B30:D30"/>
    <mergeCell ref="K23:M23"/>
    <mergeCell ref="H23:J23"/>
    <mergeCell ref="O39:P39"/>
    <mergeCell ref="R3:S3"/>
    <mergeCell ref="N3:N4"/>
    <mergeCell ref="J3:M4"/>
    <mergeCell ref="R22:S22"/>
    <mergeCell ref="N23:P23"/>
    <mergeCell ref="N6:P6"/>
    <mergeCell ref="A4:B4"/>
    <mergeCell ref="D4:G4"/>
    <mergeCell ref="B6:D6"/>
    <mergeCell ref="K6:M6"/>
    <mergeCell ref="D3:G3"/>
    <mergeCell ref="H3:I4"/>
    <mergeCell ref="E6:G6"/>
    <mergeCell ref="A6:A20"/>
    <mergeCell ref="B14:D14"/>
  </mergeCells>
  <phoneticPr fontId="3"/>
  <conditionalFormatting sqref="D8:D9">
    <cfRule type="expression" dxfId="42" priority="43" stopIfTrue="1">
      <formula>C8&lt;D8</formula>
    </cfRule>
  </conditionalFormatting>
  <conditionalFormatting sqref="D15">
    <cfRule type="expression" dxfId="41" priority="42" stopIfTrue="1">
      <formula>C15&lt;D15</formula>
    </cfRule>
  </conditionalFormatting>
  <conditionalFormatting sqref="D25">
    <cfRule type="expression" dxfId="40" priority="16" stopIfTrue="1">
      <formula>C25&lt;D25</formula>
    </cfRule>
  </conditionalFormatting>
  <conditionalFormatting sqref="D29">
    <cfRule type="expression" dxfId="39" priority="20" stopIfTrue="1">
      <formula>C29&lt;D29</formula>
    </cfRule>
  </conditionalFormatting>
  <conditionalFormatting sqref="D31">
    <cfRule type="expression" dxfId="38" priority="15" stopIfTrue="1">
      <formula>C31&lt;D31</formula>
    </cfRule>
  </conditionalFormatting>
  <conditionalFormatting sqref="G8:G11">
    <cfRule type="expression" dxfId="37" priority="1" stopIfTrue="1">
      <formula>F8&lt;G8</formula>
    </cfRule>
  </conditionalFormatting>
  <conditionalFormatting sqref="G25:G27">
    <cfRule type="expression" dxfId="36" priority="27" stopIfTrue="1">
      <formula>F25&lt;G25</formula>
    </cfRule>
  </conditionalFormatting>
  <conditionalFormatting sqref="G29">
    <cfRule type="expression" dxfId="35" priority="19" stopIfTrue="1">
      <formula>F29&lt;G29</formula>
    </cfRule>
  </conditionalFormatting>
  <conditionalFormatting sqref="J25:J27">
    <cfRule type="expression" dxfId="34" priority="7" stopIfTrue="1">
      <formula>I25&lt;J25</formula>
    </cfRule>
  </conditionalFormatting>
  <conditionalFormatting sqref="J29:J32">
    <cfRule type="expression" dxfId="33" priority="8" stopIfTrue="1">
      <formula>I29&lt;J29</formula>
    </cfRule>
  </conditionalFormatting>
  <conditionalFormatting sqref="M8:M15">
    <cfRule type="expression" dxfId="32" priority="40" stopIfTrue="1">
      <formula>L8&lt;M8</formula>
    </cfRule>
  </conditionalFormatting>
  <conditionalFormatting sqref="M19">
    <cfRule type="expression" dxfId="31" priority="59" stopIfTrue="1">
      <formula>L19&lt;M19</formula>
    </cfRule>
  </conditionalFormatting>
  <conditionalFormatting sqref="M25:M27">
    <cfRule type="expression" dxfId="30" priority="14" stopIfTrue="1">
      <formula>L25&lt;M25</formula>
    </cfRule>
  </conditionalFormatting>
  <conditionalFormatting sqref="M29:M32">
    <cfRule type="expression" dxfId="29" priority="18" stopIfTrue="1">
      <formula>L29&lt;M29</formula>
    </cfRule>
  </conditionalFormatting>
  <conditionalFormatting sqref="P8:P16">
    <cfRule type="expression" dxfId="28" priority="39" stopIfTrue="1">
      <formula>O8&lt;P8</formula>
    </cfRule>
  </conditionalFormatting>
  <conditionalFormatting sqref="P25:P26">
    <cfRule type="expression" dxfId="27" priority="13" stopIfTrue="1">
      <formula>O25&lt;P25</formula>
    </cfRule>
  </conditionalFormatting>
  <conditionalFormatting sqref="P29:P35">
    <cfRule type="expression" dxfId="26" priority="17" stopIfTrue="1">
      <formula>O29&lt;P29</formula>
    </cfRule>
  </conditionalFormatting>
  <conditionalFormatting sqref="P36">
    <cfRule type="expression" dxfId="25" priority="70" stopIfTrue="1">
      <formula>O36&lt;P36</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47"/>
  <sheetViews>
    <sheetView showZeros="0" zoomScale="87" zoomScaleNormal="87" workbookViewId="0"/>
  </sheetViews>
  <sheetFormatPr defaultRowHeight="16.5" customHeight="1" x14ac:dyDescent="0.15"/>
  <cols>
    <col min="1" max="1" width="3.375" style="1" customWidth="1"/>
    <col min="2" max="2" width="9.75" style="1" customWidth="1"/>
    <col min="3" max="4" width="8.25" style="1" customWidth="1"/>
    <col min="5" max="5" width="9.75" style="1" customWidth="1"/>
    <col min="6" max="7" width="8.25" style="1" customWidth="1"/>
    <col min="8" max="8" width="9.75" style="1" customWidth="1"/>
    <col min="9" max="9" width="7.75" style="1" customWidth="1"/>
    <col min="10" max="10" width="8.75" style="1" customWidth="1"/>
    <col min="11" max="11" width="9.75" style="1" customWidth="1"/>
    <col min="12" max="12" width="8.25" style="1" customWidth="1"/>
    <col min="13" max="13" width="8.75" style="1" customWidth="1"/>
    <col min="14" max="14" width="9.75" style="1" customWidth="1"/>
    <col min="15" max="16" width="8.25" style="1" customWidth="1"/>
    <col min="17" max="17" width="9.75" style="1" customWidth="1"/>
    <col min="18" max="19" width="8.25" style="1" customWidth="1"/>
    <col min="20" max="16384" width="9" style="1"/>
  </cols>
  <sheetData>
    <row r="1" spans="1:19" ht="16.5" customHeight="1" x14ac:dyDescent="0.15">
      <c r="A1" s="2" t="s">
        <v>467</v>
      </c>
      <c r="B1" s="2"/>
      <c r="C1" s="2"/>
      <c r="D1" s="2"/>
      <c r="E1" s="2"/>
      <c r="F1" s="2"/>
      <c r="G1" s="2"/>
      <c r="H1" s="2"/>
      <c r="I1" s="2"/>
      <c r="J1" s="8"/>
      <c r="K1" s="8"/>
      <c r="L1" s="19"/>
      <c r="M1" s="19"/>
      <c r="N1" s="8"/>
      <c r="O1" s="8"/>
      <c r="P1" s="8"/>
      <c r="Q1" s="8"/>
      <c r="R1" s="8"/>
      <c r="S1" s="8"/>
    </row>
    <row r="2" spans="1:19" ht="16.5" customHeight="1" thickBot="1" x14ac:dyDescent="0.2">
      <c r="A2" s="2"/>
      <c r="B2" s="2"/>
      <c r="C2" s="39" t="s">
        <v>847</v>
      </c>
      <c r="D2" s="2"/>
      <c r="E2" s="2"/>
      <c r="F2" s="2"/>
      <c r="G2" s="2"/>
      <c r="H2" s="2"/>
      <c r="I2" s="2"/>
      <c r="J2" s="8"/>
      <c r="K2" s="8"/>
      <c r="L2" s="9"/>
      <c r="M2" s="9"/>
      <c r="N2" s="8"/>
      <c r="O2" s="8"/>
      <c r="P2" s="8"/>
      <c r="Q2" s="8"/>
      <c r="R2" s="20"/>
      <c r="S2" s="10"/>
    </row>
    <row r="3" spans="1:19" ht="23.25" customHeight="1" x14ac:dyDescent="0.15">
      <c r="A3" s="2"/>
      <c r="B3" s="2"/>
      <c r="C3" s="40" t="s">
        <v>9</v>
      </c>
      <c r="D3" s="871"/>
      <c r="E3" s="871"/>
      <c r="F3" s="871"/>
      <c r="G3" s="872"/>
      <c r="H3" s="851" t="s">
        <v>11</v>
      </c>
      <c r="I3" s="852"/>
      <c r="J3" s="784" t="s">
        <v>589</v>
      </c>
      <c r="K3" s="785"/>
      <c r="L3" s="785"/>
      <c r="M3" s="785"/>
      <c r="N3" s="798" t="s">
        <v>21</v>
      </c>
      <c r="O3" s="41" t="s">
        <v>12</v>
      </c>
      <c r="P3" s="76"/>
      <c r="Q3" s="42" t="s">
        <v>13</v>
      </c>
      <c r="R3" s="788"/>
      <c r="S3" s="803"/>
    </row>
    <row r="4" spans="1:19" ht="23.25" customHeight="1" thickBot="1" x14ac:dyDescent="0.2">
      <c r="A4" s="863" t="s">
        <v>8</v>
      </c>
      <c r="B4" s="863"/>
      <c r="C4" s="43" t="s">
        <v>10</v>
      </c>
      <c r="D4" s="827"/>
      <c r="E4" s="827"/>
      <c r="F4" s="827"/>
      <c r="G4" s="827"/>
      <c r="H4" s="853"/>
      <c r="I4" s="854"/>
      <c r="J4" s="786"/>
      <c r="K4" s="787"/>
      <c r="L4" s="787"/>
      <c r="M4" s="787"/>
      <c r="N4" s="799"/>
      <c r="O4" s="44" t="s">
        <v>15</v>
      </c>
      <c r="P4" s="17"/>
      <c r="Q4" s="18"/>
      <c r="R4" s="12" t="s">
        <v>19</v>
      </c>
      <c r="S4" s="37">
        <f>SUM(O26,O40)</f>
        <v>0</v>
      </c>
    </row>
    <row r="5" spans="1:19" ht="16.5" customHeight="1" x14ac:dyDescent="0.15">
      <c r="A5" s="2"/>
      <c r="B5" s="2"/>
      <c r="C5" s="2"/>
      <c r="D5" s="2"/>
      <c r="E5" s="2"/>
      <c r="F5" s="2"/>
      <c r="G5" s="2"/>
      <c r="H5" s="2"/>
      <c r="I5" s="2"/>
      <c r="J5" s="2"/>
      <c r="K5" s="2"/>
      <c r="L5" s="2"/>
      <c r="M5" s="2"/>
      <c r="N5" s="2"/>
      <c r="O5" s="2"/>
      <c r="P5" s="2"/>
      <c r="Q5" s="2"/>
      <c r="R5" s="2"/>
      <c r="S5" s="65"/>
    </row>
    <row r="6" spans="1:19" ht="16.5" customHeight="1" x14ac:dyDescent="0.15">
      <c r="A6" s="866" t="s">
        <v>33</v>
      </c>
      <c r="B6" s="858" t="s">
        <v>3</v>
      </c>
      <c r="C6" s="858"/>
      <c r="D6" s="858"/>
      <c r="E6" s="858" t="s">
        <v>22</v>
      </c>
      <c r="F6" s="858"/>
      <c r="G6" s="858"/>
      <c r="H6" s="858"/>
      <c r="I6" s="858"/>
      <c r="J6" s="858"/>
      <c r="K6" s="869" t="s">
        <v>6</v>
      </c>
      <c r="L6" s="870"/>
      <c r="M6" s="864"/>
      <c r="N6" s="869" t="s">
        <v>7</v>
      </c>
      <c r="O6" s="870"/>
      <c r="P6" s="864"/>
      <c r="Q6" s="123"/>
      <c r="R6" s="78"/>
      <c r="S6" s="69"/>
    </row>
    <row r="7" spans="1:19" ht="16.5" customHeight="1" x14ac:dyDescent="0.15">
      <c r="A7" s="867"/>
      <c r="B7" s="79" t="s">
        <v>1</v>
      </c>
      <c r="C7" s="79" t="s">
        <v>0</v>
      </c>
      <c r="D7" s="79" t="s">
        <v>32</v>
      </c>
      <c r="E7" s="79" t="s">
        <v>1</v>
      </c>
      <c r="F7" s="79" t="s">
        <v>0</v>
      </c>
      <c r="G7" s="79" t="s">
        <v>32</v>
      </c>
      <c r="H7" s="79"/>
      <c r="I7" s="79"/>
      <c r="J7" s="79"/>
      <c r="K7" s="79" t="s">
        <v>1</v>
      </c>
      <c r="L7" s="79" t="s">
        <v>0</v>
      </c>
      <c r="M7" s="79" t="s">
        <v>32</v>
      </c>
      <c r="N7" s="79" t="s">
        <v>1</v>
      </c>
      <c r="O7" s="79" t="s">
        <v>0</v>
      </c>
      <c r="P7" s="79" t="s">
        <v>32</v>
      </c>
      <c r="Q7" s="79"/>
      <c r="R7" s="79"/>
      <c r="S7" s="46"/>
    </row>
    <row r="8" spans="1:19" ht="16.5" customHeight="1" x14ac:dyDescent="0.15">
      <c r="A8" s="867"/>
      <c r="B8" s="83" t="s">
        <v>34</v>
      </c>
      <c r="C8" s="366">
        <v>450</v>
      </c>
      <c r="D8" s="113"/>
      <c r="E8" s="83" t="s">
        <v>440</v>
      </c>
      <c r="F8" s="81">
        <v>70</v>
      </c>
      <c r="G8" s="113"/>
      <c r="H8" s="119"/>
      <c r="I8" s="81"/>
      <c r="J8" s="113"/>
      <c r="K8" s="80" t="s">
        <v>547</v>
      </c>
      <c r="L8" s="81">
        <v>1080</v>
      </c>
      <c r="M8" s="113"/>
      <c r="N8" s="119" t="s">
        <v>908</v>
      </c>
      <c r="O8" s="81">
        <v>3000</v>
      </c>
      <c r="P8" s="113"/>
      <c r="Q8" s="80"/>
      <c r="R8" s="81"/>
      <c r="S8" s="16"/>
    </row>
    <row r="9" spans="1:19" ht="16.5" customHeight="1" x14ac:dyDescent="0.15">
      <c r="A9" s="867"/>
      <c r="B9" s="80" t="s">
        <v>441</v>
      </c>
      <c r="C9" s="81">
        <v>650</v>
      </c>
      <c r="D9" s="113"/>
      <c r="E9" s="655" t="s">
        <v>466</v>
      </c>
      <c r="F9" s="81">
        <v>100</v>
      </c>
      <c r="G9" s="113"/>
      <c r="H9" s="369"/>
      <c r="I9" s="81"/>
      <c r="J9" s="82"/>
      <c r="K9" s="80" t="s">
        <v>548</v>
      </c>
      <c r="L9" s="81">
        <v>1000</v>
      </c>
      <c r="M9" s="113"/>
      <c r="N9" s="83" t="s">
        <v>297</v>
      </c>
      <c r="O9" s="81">
        <v>1380</v>
      </c>
      <c r="P9" s="113"/>
      <c r="Q9" s="348"/>
      <c r="R9" s="81"/>
      <c r="S9" s="52"/>
    </row>
    <row r="10" spans="1:19" ht="16.5" customHeight="1" x14ac:dyDescent="0.15">
      <c r="A10" s="867"/>
      <c r="B10" s="81"/>
      <c r="C10" s="81"/>
      <c r="D10" s="81"/>
      <c r="E10" s="81"/>
      <c r="F10" s="81"/>
      <c r="G10" s="91"/>
      <c r="H10" s="80"/>
      <c r="I10" s="81"/>
      <c r="J10" s="82"/>
      <c r="K10" s="80" t="s">
        <v>549</v>
      </c>
      <c r="L10" s="81">
        <v>1200</v>
      </c>
      <c r="M10" s="113"/>
      <c r="N10" s="80" t="s">
        <v>549</v>
      </c>
      <c r="O10" s="83">
        <v>1050</v>
      </c>
      <c r="P10" s="113"/>
      <c r="Q10" s="348"/>
      <c r="R10" s="81"/>
      <c r="S10" s="52"/>
    </row>
    <row r="11" spans="1:19" ht="16.5" customHeight="1" x14ac:dyDescent="0.15">
      <c r="A11" s="867"/>
      <c r="B11" s="377"/>
      <c r="C11" s="81"/>
      <c r="D11" s="81"/>
      <c r="E11" s="370"/>
      <c r="F11" s="370"/>
      <c r="G11" s="370"/>
      <c r="H11" s="80"/>
      <c r="I11" s="81"/>
      <c r="J11" s="304"/>
      <c r="K11" s="80" t="s">
        <v>550</v>
      </c>
      <c r="L11" s="83">
        <v>1760</v>
      </c>
      <c r="M11" s="113"/>
      <c r="N11" s="83" t="s">
        <v>34</v>
      </c>
      <c r="O11" s="81">
        <v>450</v>
      </c>
      <c r="P11" s="113"/>
      <c r="Q11" s="336"/>
      <c r="R11" s="81"/>
      <c r="S11" s="52"/>
    </row>
    <row r="12" spans="1:19" ht="16.5" customHeight="1" x14ac:dyDescent="0.15">
      <c r="A12" s="867"/>
      <c r="B12" s="81"/>
      <c r="C12" s="81"/>
      <c r="D12" s="81"/>
      <c r="E12" s="370"/>
      <c r="F12" s="370"/>
      <c r="G12" s="370"/>
      <c r="H12" s="80"/>
      <c r="I12" s="83"/>
      <c r="J12" s="304"/>
      <c r="K12" s="80" t="s">
        <v>551</v>
      </c>
      <c r="L12" s="81">
        <v>1540</v>
      </c>
      <c r="M12" s="113"/>
      <c r="N12" s="83" t="s">
        <v>35</v>
      </c>
      <c r="O12" s="83">
        <v>130</v>
      </c>
      <c r="P12" s="113"/>
      <c r="Q12" s="348"/>
      <c r="R12" s="81"/>
      <c r="S12" s="52"/>
    </row>
    <row r="13" spans="1:19" ht="16.5" customHeight="1" x14ac:dyDescent="0.15">
      <c r="A13" s="867"/>
      <c r="B13" s="81"/>
      <c r="C13" s="81"/>
      <c r="D13" s="81"/>
      <c r="E13" s="79"/>
      <c r="F13" s="79"/>
      <c r="G13" s="79"/>
      <c r="H13" s="80"/>
      <c r="I13" s="81"/>
      <c r="J13" s="82"/>
      <c r="K13" s="83" t="s">
        <v>552</v>
      </c>
      <c r="L13" s="83">
        <v>1590</v>
      </c>
      <c r="M13" s="113"/>
      <c r="N13" s="80" t="s">
        <v>553</v>
      </c>
      <c r="O13" s="81">
        <v>410</v>
      </c>
      <c r="P13" s="113"/>
      <c r="Q13" s="348"/>
      <c r="R13" s="81"/>
      <c r="S13" s="52"/>
    </row>
    <row r="14" spans="1:19" ht="16.5" customHeight="1" x14ac:dyDescent="0.15">
      <c r="A14" s="867"/>
      <c r="B14" s="81"/>
      <c r="C14" s="81"/>
      <c r="D14" s="81"/>
      <c r="E14" s="80"/>
      <c r="F14" s="81"/>
      <c r="G14" s="115"/>
      <c r="H14" s="83"/>
      <c r="I14" s="83"/>
      <c r="J14" s="304"/>
      <c r="K14" s="80" t="s">
        <v>554</v>
      </c>
      <c r="L14" s="81">
        <v>4120</v>
      </c>
      <c r="M14" s="113"/>
      <c r="N14" s="83" t="s">
        <v>86</v>
      </c>
      <c r="O14" s="81">
        <v>190</v>
      </c>
      <c r="P14" s="113"/>
      <c r="Q14" s="348"/>
      <c r="R14" s="81"/>
      <c r="S14" s="52"/>
    </row>
    <row r="15" spans="1:19" ht="16.5" customHeight="1" x14ac:dyDescent="0.15">
      <c r="A15" s="867"/>
      <c r="B15" s="81"/>
      <c r="C15" s="81"/>
      <c r="D15" s="81"/>
      <c r="E15" s="83"/>
      <c r="F15" s="81"/>
      <c r="G15" s="130"/>
      <c r="H15" s="83"/>
      <c r="I15" s="83"/>
      <c r="J15" s="350"/>
      <c r="K15" s="655" t="s">
        <v>555</v>
      </c>
      <c r="L15" s="370">
        <v>1090</v>
      </c>
      <c r="M15" s="113"/>
      <c r="N15" s="83" t="s">
        <v>36</v>
      </c>
      <c r="O15" s="81">
        <v>620</v>
      </c>
      <c r="P15" s="113"/>
      <c r="Q15" s="348"/>
      <c r="R15" s="81"/>
      <c r="S15" s="52"/>
    </row>
    <row r="16" spans="1:19" ht="16.5" customHeight="1" x14ac:dyDescent="0.15">
      <c r="A16" s="867"/>
      <c r="B16" s="81"/>
      <c r="C16" s="81"/>
      <c r="D16" s="81"/>
      <c r="E16" s="81"/>
      <c r="F16" s="81"/>
      <c r="G16" s="81"/>
      <c r="H16" s="85"/>
      <c r="I16" s="81"/>
      <c r="J16" s="82"/>
      <c r="K16" s="371" t="s">
        <v>16</v>
      </c>
      <c r="L16" s="372">
        <f>SUM(L8:L15)</f>
        <v>13380</v>
      </c>
      <c r="M16" s="311">
        <f>SUM(M8:M15)</f>
        <v>0</v>
      </c>
      <c r="N16" s="85" t="s">
        <v>37</v>
      </c>
      <c r="O16" s="81">
        <v>260</v>
      </c>
      <c r="P16" s="113"/>
      <c r="Q16" s="348"/>
      <c r="R16" s="81"/>
      <c r="S16" s="52"/>
    </row>
    <row r="17" spans="1:19" ht="16.5" customHeight="1" x14ac:dyDescent="0.15">
      <c r="A17" s="867"/>
      <c r="B17" s="81"/>
      <c r="C17" s="81"/>
      <c r="D17" s="81"/>
      <c r="E17" s="81"/>
      <c r="F17" s="81"/>
      <c r="G17" s="81"/>
      <c r="H17" s="85"/>
      <c r="I17" s="81"/>
      <c r="J17" s="82"/>
      <c r="K17" s="85"/>
      <c r="L17" s="81"/>
      <c r="M17" s="417"/>
      <c r="N17" s="421"/>
      <c r="O17" s="81"/>
      <c r="P17" s="84"/>
      <c r="Q17" s="348"/>
      <c r="R17" s="81"/>
      <c r="S17" s="52"/>
    </row>
    <row r="18" spans="1:19" ht="16.5" customHeight="1" x14ac:dyDescent="0.15">
      <c r="A18" s="867"/>
      <c r="B18" s="81"/>
      <c r="C18" s="81"/>
      <c r="D18" s="81"/>
      <c r="E18" s="81"/>
      <c r="F18" s="81"/>
      <c r="G18" s="81"/>
      <c r="H18" s="85"/>
      <c r="I18" s="81"/>
      <c r="J18" s="82"/>
      <c r="K18" s="848" t="s">
        <v>38</v>
      </c>
      <c r="L18" s="849"/>
      <c r="M18" s="850"/>
      <c r="N18" s="421"/>
      <c r="O18" s="81"/>
      <c r="P18" s="84"/>
      <c r="Q18" s="348"/>
      <c r="R18" s="81"/>
      <c r="S18" s="52"/>
    </row>
    <row r="19" spans="1:19" ht="16.5" customHeight="1" x14ac:dyDescent="0.15">
      <c r="A19" s="867"/>
      <c r="B19" s="81"/>
      <c r="C19" s="81"/>
      <c r="D19" s="81"/>
      <c r="E19" s="81" t="s">
        <v>467</v>
      </c>
      <c r="F19" s="81"/>
      <c r="G19" s="81"/>
      <c r="H19" s="81"/>
      <c r="I19" s="81"/>
      <c r="J19" s="81"/>
      <c r="K19" s="80" t="s">
        <v>556</v>
      </c>
      <c r="L19" s="81">
        <v>1170</v>
      </c>
      <c r="M19" s="113"/>
      <c r="N19" s="421"/>
      <c r="O19" s="81"/>
      <c r="P19" s="84"/>
      <c r="Q19" s="287"/>
      <c r="R19" s="48"/>
      <c r="S19" s="52"/>
    </row>
    <row r="20" spans="1:19" ht="16.5" customHeight="1" x14ac:dyDescent="0.15">
      <c r="A20" s="867"/>
      <c r="B20" s="81"/>
      <c r="C20" s="81"/>
      <c r="D20" s="81"/>
      <c r="E20" s="81"/>
      <c r="F20" s="81"/>
      <c r="G20" s="81"/>
      <c r="H20" s="80"/>
      <c r="I20" s="81"/>
      <c r="J20" s="81"/>
      <c r="K20" s="80"/>
      <c r="L20" s="81"/>
      <c r="M20" s="368"/>
      <c r="N20" s="81"/>
      <c r="O20" s="81"/>
      <c r="P20" s="86"/>
      <c r="Q20" s="287"/>
      <c r="R20" s="48"/>
      <c r="S20" s="52"/>
    </row>
    <row r="21" spans="1:19" ht="16.5" customHeight="1" x14ac:dyDescent="0.15">
      <c r="A21" s="868"/>
      <c r="B21" s="83" t="s">
        <v>2</v>
      </c>
      <c r="C21" s="81">
        <f>SUM(C8:C20)</f>
        <v>1100</v>
      </c>
      <c r="D21" s="115">
        <f>SUM(D8:D9)</f>
        <v>0</v>
      </c>
      <c r="E21" s="83" t="s">
        <v>2</v>
      </c>
      <c r="F21" s="81">
        <f>SUM(F8:F9)</f>
        <v>170</v>
      </c>
      <c r="G21" s="115">
        <f>SUM(G8:G9)</f>
        <v>0</v>
      </c>
      <c r="H21" s="83" t="s">
        <v>2</v>
      </c>
      <c r="I21" s="81">
        <f>SUM(I8:I9)</f>
        <v>0</v>
      </c>
      <c r="J21" s="115">
        <f>SUM(J8:J9)</f>
        <v>0</v>
      </c>
      <c r="K21" s="83" t="s">
        <v>2</v>
      </c>
      <c r="L21" s="81">
        <f>L16+L19</f>
        <v>14550</v>
      </c>
      <c r="M21" s="115">
        <f>M16+M19</f>
        <v>0</v>
      </c>
      <c r="N21" s="83" t="s">
        <v>2</v>
      </c>
      <c r="O21" s="81">
        <f>SUM(O8:O20)</f>
        <v>7490</v>
      </c>
      <c r="P21" s="84">
        <f>SUM(P8:P16)</f>
        <v>0</v>
      </c>
      <c r="Q21" s="286"/>
      <c r="R21" s="48"/>
      <c r="S21" s="70"/>
    </row>
    <row r="22" spans="1:19" ht="16.5" customHeight="1" x14ac:dyDescent="0.15">
      <c r="A22" s="599" t="s">
        <v>909</v>
      </c>
      <c r="B22" s="600"/>
      <c r="C22" s="600"/>
      <c r="D22" s="600"/>
      <c r="E22" s="600"/>
      <c r="F22" s="609"/>
      <c r="G22" s="600"/>
      <c r="H22" s="600"/>
      <c r="I22" s="600"/>
      <c r="J22" s="600"/>
      <c r="K22" s="600"/>
      <c r="L22" s="600"/>
      <c r="M22" s="600"/>
      <c r="N22" s="603"/>
      <c r="O22" s="604"/>
      <c r="P22" s="604"/>
      <c r="Q22" s="605"/>
      <c r="R22" s="606"/>
      <c r="S22" s="607"/>
    </row>
    <row r="23" spans="1:19" ht="16.5" customHeight="1" x14ac:dyDescent="0.15">
      <c r="A23" s="599"/>
      <c r="B23" s="608" t="s">
        <v>93</v>
      </c>
      <c r="C23" s="608"/>
      <c r="D23" s="608"/>
      <c r="E23" s="608"/>
      <c r="F23" s="608"/>
      <c r="G23" s="608"/>
      <c r="H23" s="608"/>
      <c r="I23" s="600"/>
      <c r="J23" s="600"/>
      <c r="K23" s="600"/>
      <c r="L23" s="600"/>
      <c r="M23" s="600"/>
      <c r="N23" s="603"/>
      <c r="O23" s="604"/>
      <c r="P23" s="604"/>
      <c r="Q23" s="605"/>
      <c r="R23" s="606"/>
      <c r="S23" s="607"/>
    </row>
    <row r="24" spans="1:19" ht="16.5" customHeight="1" x14ac:dyDescent="0.15">
      <c r="A24" s="599"/>
      <c r="B24" s="608" t="s">
        <v>808</v>
      </c>
      <c r="C24" s="608"/>
      <c r="D24" s="608"/>
      <c r="E24" s="608"/>
      <c r="F24" s="608"/>
      <c r="G24" s="608"/>
      <c r="H24" s="608"/>
      <c r="I24" s="600"/>
      <c r="J24" s="600"/>
      <c r="K24" s="600"/>
      <c r="L24" s="600"/>
      <c r="M24" s="600"/>
      <c r="N24" s="603"/>
      <c r="O24" s="604"/>
      <c r="P24" s="604"/>
      <c r="Q24" s="605"/>
      <c r="R24" s="606"/>
      <c r="S24" s="607"/>
    </row>
    <row r="25" spans="1:19" ht="16.5" customHeight="1" x14ac:dyDescent="0.15">
      <c r="A25" s="599"/>
      <c r="B25" s="608" t="s">
        <v>468</v>
      </c>
      <c r="C25" s="608"/>
      <c r="D25" s="608"/>
      <c r="E25" s="608"/>
      <c r="F25" s="608"/>
      <c r="G25" s="608"/>
      <c r="H25" s="608"/>
      <c r="I25" s="600"/>
      <c r="J25" s="600"/>
      <c r="K25" s="600"/>
      <c r="L25" s="600"/>
      <c r="M25" s="600"/>
      <c r="N25" s="603"/>
      <c r="O25" s="604"/>
      <c r="P25" s="604"/>
      <c r="Q25" s="605"/>
      <c r="R25" s="606"/>
      <c r="S25" s="607"/>
    </row>
    <row r="26" spans="1:19" ht="16.5" customHeight="1" x14ac:dyDescent="0.15">
      <c r="A26" s="706" t="s">
        <v>910</v>
      </c>
      <c r="B26" s="600"/>
      <c r="C26" s="600"/>
      <c r="D26" s="600"/>
      <c r="E26" s="600"/>
      <c r="F26" s="600"/>
      <c r="G26" s="600"/>
      <c r="H26" s="600"/>
      <c r="I26" s="600"/>
      <c r="J26" s="600"/>
      <c r="K26" s="600"/>
      <c r="L26" s="600"/>
      <c r="M26" s="600"/>
      <c r="N26" s="603" t="s">
        <v>469</v>
      </c>
      <c r="O26" s="880">
        <f>SUM(D21,G21,J21,M21,P21)</f>
        <v>0</v>
      </c>
      <c r="P26" s="880"/>
      <c r="Q26" s="605" t="s">
        <v>470</v>
      </c>
      <c r="R26" s="881">
        <f>SUM(C21,F21,I21,L21,O21)</f>
        <v>23310</v>
      </c>
      <c r="S26" s="882"/>
    </row>
    <row r="27" spans="1:19" ht="16.5" customHeight="1" x14ac:dyDescent="0.15">
      <c r="A27" s="876" t="s">
        <v>39</v>
      </c>
      <c r="B27" s="875" t="s">
        <v>3</v>
      </c>
      <c r="C27" s="875"/>
      <c r="D27" s="875"/>
      <c r="E27" s="848" t="s">
        <v>22</v>
      </c>
      <c r="F27" s="849"/>
      <c r="G27" s="850"/>
      <c r="H27" s="81"/>
      <c r="I27" s="81"/>
      <c r="J27" s="81"/>
      <c r="K27" s="848" t="s">
        <v>6</v>
      </c>
      <c r="L27" s="849"/>
      <c r="M27" s="850"/>
      <c r="N27" s="848" t="s">
        <v>7</v>
      </c>
      <c r="O27" s="849"/>
      <c r="P27" s="850"/>
      <c r="Q27" s="287"/>
      <c r="R27" s="287"/>
      <c r="S27" s="337"/>
    </row>
    <row r="28" spans="1:19" ht="16.5" customHeight="1" x14ac:dyDescent="0.15">
      <c r="A28" s="867"/>
      <c r="B28" s="79" t="s">
        <v>1</v>
      </c>
      <c r="C28" s="79" t="s">
        <v>0</v>
      </c>
      <c r="D28" s="79" t="s">
        <v>32</v>
      </c>
      <c r="E28" s="79" t="s">
        <v>1</v>
      </c>
      <c r="F28" s="79" t="s">
        <v>0</v>
      </c>
      <c r="G28" s="79" t="s">
        <v>32</v>
      </c>
      <c r="H28" s="79"/>
      <c r="I28" s="79"/>
      <c r="J28" s="79"/>
      <c r="K28" s="79" t="s">
        <v>1</v>
      </c>
      <c r="L28" s="391" t="s">
        <v>0</v>
      </c>
      <c r="M28" s="79" t="s">
        <v>32</v>
      </c>
      <c r="N28" s="79" t="s">
        <v>1</v>
      </c>
      <c r="O28" s="79" t="s">
        <v>0</v>
      </c>
      <c r="P28" s="79" t="s">
        <v>32</v>
      </c>
      <c r="Q28" s="45"/>
      <c r="R28" s="45"/>
      <c r="S28" s="46"/>
    </row>
    <row r="29" spans="1:19" ht="16.5" customHeight="1" x14ac:dyDescent="0.15">
      <c r="A29" s="867"/>
      <c r="B29" s="83" t="s">
        <v>40</v>
      </c>
      <c r="C29" s="83">
        <v>300</v>
      </c>
      <c r="D29" s="113"/>
      <c r="E29" s="83" t="s">
        <v>471</v>
      </c>
      <c r="F29" s="81">
        <v>60</v>
      </c>
      <c r="G29" s="113"/>
      <c r="H29" s="369"/>
      <c r="I29" s="81"/>
      <c r="J29" s="304"/>
      <c r="K29" s="80" t="s">
        <v>369</v>
      </c>
      <c r="L29" s="81">
        <v>1780</v>
      </c>
      <c r="M29" s="113"/>
      <c r="N29" s="83" t="s">
        <v>41</v>
      </c>
      <c r="O29" s="81">
        <v>200</v>
      </c>
      <c r="P29" s="113"/>
      <c r="Q29" s="348"/>
      <c r="R29" s="287"/>
      <c r="S29" s="337"/>
    </row>
    <row r="30" spans="1:19" ht="16.5" customHeight="1" x14ac:dyDescent="0.15">
      <c r="A30" s="867"/>
      <c r="B30" s="81"/>
      <c r="C30" s="81"/>
      <c r="D30" s="81"/>
      <c r="E30" s="80"/>
      <c r="F30" s="83"/>
      <c r="G30" s="82"/>
      <c r="H30" s="80"/>
      <c r="I30" s="81"/>
      <c r="J30" s="304"/>
      <c r="K30" s="80" t="s">
        <v>370</v>
      </c>
      <c r="L30" s="81">
        <v>530</v>
      </c>
      <c r="M30" s="113"/>
      <c r="N30" s="80" t="s">
        <v>557</v>
      </c>
      <c r="O30" s="81">
        <v>3150</v>
      </c>
      <c r="P30" s="113"/>
      <c r="Q30" s="348"/>
      <c r="R30" s="287"/>
      <c r="S30" s="337"/>
    </row>
    <row r="31" spans="1:19" ht="16.5" customHeight="1" x14ac:dyDescent="0.15">
      <c r="A31" s="867"/>
      <c r="B31" s="81"/>
      <c r="C31" s="81"/>
      <c r="D31" s="81"/>
      <c r="E31" s="83"/>
      <c r="F31" s="81"/>
      <c r="G31" s="130"/>
      <c r="H31" s="80"/>
      <c r="I31" s="81"/>
      <c r="J31" s="304"/>
      <c r="K31" s="80" t="s">
        <v>371</v>
      </c>
      <c r="L31" s="81">
        <v>1590</v>
      </c>
      <c r="M31" s="113"/>
      <c r="N31" s="83" t="s">
        <v>42</v>
      </c>
      <c r="O31" s="81">
        <v>770</v>
      </c>
      <c r="P31" s="113"/>
      <c r="Q31" s="348"/>
      <c r="R31" s="287"/>
      <c r="S31" s="337"/>
    </row>
    <row r="32" spans="1:19" ht="16.5" customHeight="1" x14ac:dyDescent="0.15">
      <c r="A32" s="867"/>
      <c r="B32" s="81"/>
      <c r="C32" s="81"/>
      <c r="D32" s="81"/>
      <c r="E32" s="81"/>
      <c r="F32" s="81"/>
      <c r="G32" s="81"/>
      <c r="H32" s="83"/>
      <c r="I32" s="81"/>
      <c r="J32" s="82"/>
      <c r="K32" s="80" t="s">
        <v>372</v>
      </c>
      <c r="L32" s="81">
        <v>560</v>
      </c>
      <c r="M32" s="113"/>
      <c r="N32" s="80" t="s">
        <v>558</v>
      </c>
      <c r="O32" s="81">
        <v>930</v>
      </c>
      <c r="P32" s="113"/>
      <c r="Q32" s="348"/>
      <c r="R32" s="287"/>
      <c r="S32" s="337"/>
    </row>
    <row r="33" spans="1:19" ht="16.5" customHeight="1" x14ac:dyDescent="0.15">
      <c r="A33" s="867"/>
      <c r="B33" s="81"/>
      <c r="C33" s="81"/>
      <c r="D33" s="81"/>
      <c r="E33" s="83"/>
      <c r="F33" s="81"/>
      <c r="G33" s="130"/>
      <c r="H33" s="81"/>
      <c r="I33" s="81"/>
      <c r="J33" s="81"/>
      <c r="K33" s="81"/>
      <c r="L33" s="81"/>
      <c r="M33" s="81"/>
      <c r="N33" s="83" t="s">
        <v>43</v>
      </c>
      <c r="O33" s="81">
        <v>1850</v>
      </c>
      <c r="P33" s="113"/>
      <c r="Q33" s="348"/>
      <c r="R33" s="287"/>
      <c r="S33" s="337"/>
    </row>
    <row r="34" spans="1:19" ht="16.5" customHeight="1" x14ac:dyDescent="0.15">
      <c r="A34" s="867"/>
      <c r="B34" s="81"/>
      <c r="C34" s="81"/>
      <c r="D34" s="81"/>
      <c r="E34" s="81"/>
      <c r="F34" s="81"/>
      <c r="G34" s="81"/>
      <c r="H34" s="81"/>
      <c r="I34" s="81"/>
      <c r="J34" s="81"/>
      <c r="K34" s="81"/>
      <c r="L34" s="81"/>
      <c r="M34" s="81"/>
      <c r="N34" s="83" t="s">
        <v>40</v>
      </c>
      <c r="O34" s="81">
        <v>1700</v>
      </c>
      <c r="P34" s="113"/>
      <c r="Q34" s="348"/>
      <c r="R34" s="287"/>
      <c r="S34" s="337"/>
    </row>
    <row r="35" spans="1:19" ht="16.5" customHeight="1" x14ac:dyDescent="0.15">
      <c r="A35" s="867"/>
      <c r="B35" s="81"/>
      <c r="C35" s="81"/>
      <c r="D35" s="81"/>
      <c r="E35" s="85"/>
      <c r="F35" s="85"/>
      <c r="G35" s="81"/>
      <c r="H35" s="81"/>
      <c r="I35" s="81"/>
      <c r="J35" s="81"/>
      <c r="K35" s="81"/>
      <c r="L35" s="81"/>
      <c r="M35" s="81"/>
      <c r="N35" s="80" t="s">
        <v>559</v>
      </c>
      <c r="O35" s="81">
        <v>1080</v>
      </c>
      <c r="P35" s="113"/>
      <c r="Q35" s="348"/>
      <c r="R35" s="287"/>
      <c r="S35" s="337"/>
    </row>
    <row r="36" spans="1:19" ht="16.5" customHeight="1" x14ac:dyDescent="0.15">
      <c r="A36" s="867"/>
      <c r="B36" s="81"/>
      <c r="C36" s="81"/>
      <c r="D36" s="81"/>
      <c r="E36" s="83"/>
      <c r="F36" s="81"/>
      <c r="G36" s="130"/>
      <c r="H36" s="81"/>
      <c r="I36" s="81"/>
      <c r="J36" s="81"/>
      <c r="K36" s="81"/>
      <c r="L36" s="81"/>
      <c r="M36" s="81"/>
      <c r="N36" s="80"/>
      <c r="O36" s="81"/>
      <c r="P36" s="113"/>
      <c r="Q36" s="348"/>
      <c r="R36" s="287"/>
      <c r="S36" s="337"/>
    </row>
    <row r="37" spans="1:19" ht="16.5" customHeight="1" x14ac:dyDescent="0.15">
      <c r="A37" s="867"/>
      <c r="B37" s="348"/>
      <c r="C37" s="348"/>
      <c r="D37" s="348"/>
      <c r="E37" s="348"/>
      <c r="F37" s="348"/>
      <c r="G37" s="348"/>
      <c r="H37" s="348"/>
      <c r="I37" s="348"/>
      <c r="J37" s="348"/>
      <c r="K37" s="348"/>
      <c r="L37" s="348"/>
      <c r="M37" s="348"/>
      <c r="N37" s="119"/>
      <c r="O37" s="81"/>
      <c r="P37" s="84"/>
      <c r="Q37" s="348"/>
      <c r="R37" s="287"/>
      <c r="S37" s="337"/>
    </row>
    <row r="38" spans="1:19" ht="16.5" customHeight="1" x14ac:dyDescent="0.15">
      <c r="A38" s="868"/>
      <c r="B38" s="286" t="s">
        <v>2</v>
      </c>
      <c r="C38" s="287">
        <f>SUM(C29:C37)</f>
        <v>300</v>
      </c>
      <c r="D38" s="66">
        <f>SUM(D29)</f>
        <v>0</v>
      </c>
      <c r="E38" s="286" t="s">
        <v>2</v>
      </c>
      <c r="F38" s="287">
        <f>SUM(F29:F37)</f>
        <v>60</v>
      </c>
      <c r="G38" s="66">
        <f>SUM(G29)</f>
        <v>0</v>
      </c>
      <c r="H38" s="286"/>
      <c r="I38" s="287"/>
      <c r="J38" s="331"/>
      <c r="K38" s="286" t="s">
        <v>2</v>
      </c>
      <c r="L38" s="287">
        <f>SUM(L29:L32)</f>
        <v>4460</v>
      </c>
      <c r="M38" s="66">
        <f>SUM(M29:M32)</f>
        <v>0</v>
      </c>
      <c r="N38" s="286" t="s">
        <v>2</v>
      </c>
      <c r="O38" s="287">
        <f>SUM(O29:O37)</f>
        <v>9680</v>
      </c>
      <c r="P38" s="49">
        <f>SUM(P29:P36)</f>
        <v>0</v>
      </c>
      <c r="Q38" s="287"/>
      <c r="R38" s="287"/>
      <c r="S38" s="337"/>
    </row>
    <row r="39" spans="1:19" ht="16.5" customHeight="1" x14ac:dyDescent="0.15">
      <c r="A39" s="55" t="s">
        <v>831</v>
      </c>
      <c r="B39" s="56"/>
      <c r="C39" s="57"/>
      <c r="D39" s="57"/>
      <c r="E39" s="57"/>
      <c r="F39" s="57"/>
      <c r="G39" s="57"/>
      <c r="H39" s="57"/>
      <c r="I39" s="57"/>
      <c r="J39" s="57"/>
      <c r="K39" s="57"/>
      <c r="L39" s="57"/>
      <c r="M39" s="57"/>
      <c r="N39" s="57"/>
      <c r="O39" s="57"/>
      <c r="P39" s="57"/>
      <c r="Q39" s="71"/>
      <c r="R39" s="71"/>
      <c r="S39" s="72"/>
    </row>
    <row r="40" spans="1:19" ht="16.5" customHeight="1" x14ac:dyDescent="0.15">
      <c r="A40" s="645" t="s">
        <v>832</v>
      </c>
      <c r="B40" s="68"/>
      <c r="C40" s="58"/>
      <c r="D40" s="73"/>
      <c r="E40" s="73"/>
      <c r="F40" s="73"/>
      <c r="G40" s="73"/>
      <c r="H40" s="73"/>
      <c r="I40" s="73"/>
      <c r="J40" s="73"/>
      <c r="K40" s="73"/>
      <c r="L40" s="73"/>
      <c r="M40" s="73"/>
      <c r="N40" s="59" t="s">
        <v>458</v>
      </c>
      <c r="O40" s="860">
        <f>SUM(D38,G38,M38,P38)</f>
        <v>0</v>
      </c>
      <c r="P40" s="860"/>
      <c r="Q40" s="60" t="s">
        <v>459</v>
      </c>
      <c r="R40" s="861">
        <f>SUM(O38,L38,F38,C38)</f>
        <v>14500</v>
      </c>
      <c r="S40" s="862"/>
    </row>
    <row r="41" spans="1:19" ht="16.5" customHeight="1" x14ac:dyDescent="0.15">
      <c r="A41" s="87" t="s">
        <v>403</v>
      </c>
      <c r="B41" s="61"/>
      <c r="C41" s="61"/>
      <c r="D41" s="61"/>
      <c r="E41" s="61"/>
      <c r="F41" s="61"/>
      <c r="G41" s="61"/>
      <c r="H41" s="61"/>
      <c r="I41" s="61"/>
      <c r="J41" s="61"/>
      <c r="K41" s="74"/>
      <c r="L41" s="2"/>
      <c r="M41" s="2"/>
      <c r="N41" s="63"/>
      <c r="O41" s="63"/>
      <c r="P41" s="2"/>
      <c r="Q41" s="2"/>
      <c r="R41" s="8"/>
      <c r="S41" s="20" t="s">
        <v>916</v>
      </c>
    </row>
    <row r="42" spans="1:19" ht="16.5" customHeight="1" x14ac:dyDescent="0.15">
      <c r="A42" s="87" t="s">
        <v>383</v>
      </c>
      <c r="B42" s="61"/>
      <c r="C42" s="61"/>
      <c r="D42" s="61"/>
      <c r="E42" s="61"/>
      <c r="F42" s="64"/>
      <c r="G42" s="64"/>
      <c r="H42" s="64"/>
      <c r="I42" s="64"/>
      <c r="J42" s="64"/>
      <c r="K42" s="64"/>
      <c r="L42" s="2"/>
      <c r="M42" s="2"/>
      <c r="N42" s="2"/>
      <c r="O42" s="2"/>
      <c r="P42" s="2"/>
      <c r="Q42" s="2"/>
      <c r="R42" s="2"/>
      <c r="S42" s="2"/>
    </row>
    <row r="43" spans="1:19" ht="16.5" customHeight="1" x14ac:dyDescent="0.15">
      <c r="A43" s="75"/>
      <c r="B43" s="75"/>
      <c r="C43" s="75"/>
      <c r="D43" s="75"/>
      <c r="E43" s="75"/>
      <c r="F43" s="75"/>
      <c r="G43" s="75"/>
      <c r="H43" s="75"/>
      <c r="I43" s="75"/>
      <c r="J43" s="75"/>
      <c r="K43" s="75"/>
    </row>
    <row r="44" spans="1:19" ht="16.5" customHeight="1" x14ac:dyDescent="0.15">
      <c r="B44" s="23"/>
      <c r="C44" s="23"/>
    </row>
    <row r="45" spans="1:19" ht="16.5" customHeight="1" x14ac:dyDescent="0.15">
      <c r="B45" s="23"/>
    </row>
    <row r="46" spans="1:19" ht="16.5" customHeight="1" x14ac:dyDescent="0.15">
      <c r="B46" s="23"/>
    </row>
    <row r="47" spans="1:19" ht="16.5" customHeight="1" x14ac:dyDescent="0.15">
      <c r="B47" s="23"/>
    </row>
  </sheetData>
  <mergeCells count="23">
    <mergeCell ref="A6:A21"/>
    <mergeCell ref="B6:D6"/>
    <mergeCell ref="E6:G6"/>
    <mergeCell ref="K6:M6"/>
    <mergeCell ref="A27:A38"/>
    <mergeCell ref="B27:D27"/>
    <mergeCell ref="E27:G27"/>
    <mergeCell ref="K27:M27"/>
    <mergeCell ref="H6:J6"/>
    <mergeCell ref="N6:P6"/>
    <mergeCell ref="K18:M18"/>
    <mergeCell ref="O40:P40"/>
    <mergeCell ref="R40:S40"/>
    <mergeCell ref="O26:P26"/>
    <mergeCell ref="R26:S26"/>
    <mergeCell ref="N27:P27"/>
    <mergeCell ref="R3:S3"/>
    <mergeCell ref="A4:B4"/>
    <mergeCell ref="D4:G4"/>
    <mergeCell ref="D3:G3"/>
    <mergeCell ref="H3:I4"/>
    <mergeCell ref="N3:N4"/>
    <mergeCell ref="J3:M4"/>
  </mergeCells>
  <phoneticPr fontId="3"/>
  <conditionalFormatting sqref="D8:D9">
    <cfRule type="expression" dxfId="24" priority="10" stopIfTrue="1">
      <formula>C8&lt;D8</formula>
    </cfRule>
  </conditionalFormatting>
  <conditionalFormatting sqref="D28:D29">
    <cfRule type="expression" dxfId="23" priority="34" stopIfTrue="1">
      <formula>C28&lt;D28</formula>
    </cfRule>
  </conditionalFormatting>
  <conditionalFormatting sqref="G8:G9">
    <cfRule type="expression" dxfId="22" priority="9" stopIfTrue="1">
      <formula>F8&lt;G8</formula>
    </cfRule>
  </conditionalFormatting>
  <conditionalFormatting sqref="G28:G29">
    <cfRule type="expression" dxfId="21" priority="33" stopIfTrue="1">
      <formula>F28&lt;G28</formula>
    </cfRule>
  </conditionalFormatting>
  <conditionalFormatting sqref="J8">
    <cfRule type="expression" dxfId="20" priority="1" stopIfTrue="1">
      <formula>I8&lt;J8</formula>
    </cfRule>
  </conditionalFormatting>
  <conditionalFormatting sqref="M8:M15">
    <cfRule type="expression" dxfId="19" priority="8" stopIfTrue="1">
      <formula>L8&lt;M8</formula>
    </cfRule>
  </conditionalFormatting>
  <conditionalFormatting sqref="M19">
    <cfRule type="expression" dxfId="18" priority="5" stopIfTrue="1">
      <formula>L19&lt;M19</formula>
    </cfRule>
  </conditionalFormatting>
  <conditionalFormatting sqref="M28:M32">
    <cfRule type="expression" dxfId="17" priority="32" stopIfTrue="1">
      <formula>L28&lt;M28</formula>
    </cfRule>
  </conditionalFormatting>
  <conditionalFormatting sqref="P8:P16">
    <cfRule type="expression" dxfId="16" priority="6" stopIfTrue="1">
      <formula>O8&lt;P8</formula>
    </cfRule>
  </conditionalFormatting>
  <conditionalFormatting sqref="P28:P36">
    <cfRule type="expression" dxfId="15" priority="31" stopIfTrue="1">
      <formula>O28&lt;P28</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42"/>
  <sheetViews>
    <sheetView showZeros="0" zoomScale="87" zoomScaleNormal="87" workbookViewId="0"/>
  </sheetViews>
  <sheetFormatPr defaultRowHeight="16.5" customHeight="1" x14ac:dyDescent="0.15"/>
  <cols>
    <col min="1" max="1" width="3.375" style="1" customWidth="1"/>
    <col min="2" max="2" width="9.75" style="1" customWidth="1"/>
    <col min="3" max="4" width="8.25" style="1" customWidth="1"/>
    <col min="5" max="5" width="9.75" style="1" customWidth="1"/>
    <col min="6" max="7" width="8.25" style="1" customWidth="1"/>
    <col min="8" max="8" width="9.75" style="1" customWidth="1"/>
    <col min="9" max="9" width="7.75" style="1" customWidth="1"/>
    <col min="10" max="10" width="8.75" style="1" customWidth="1"/>
    <col min="11" max="11" width="9.75" style="1" customWidth="1"/>
    <col min="12" max="12" width="8.25" style="1" customWidth="1"/>
    <col min="13" max="13" width="8.75" style="1" customWidth="1"/>
    <col min="14" max="14" width="9.75" style="1" customWidth="1"/>
    <col min="15" max="16" width="8.25" style="1" customWidth="1"/>
    <col min="17" max="17" width="9.75" style="1" customWidth="1"/>
    <col min="18" max="19" width="8.25" style="1" customWidth="1"/>
    <col min="20" max="16384" width="9" style="1"/>
  </cols>
  <sheetData>
    <row r="1" spans="1:19" ht="12.75" customHeight="1" x14ac:dyDescent="0.15">
      <c r="A1" s="2" t="s">
        <v>467</v>
      </c>
      <c r="B1" s="2"/>
      <c r="C1" s="2"/>
      <c r="D1" s="2"/>
      <c r="E1" s="2"/>
      <c r="F1" s="2"/>
      <c r="G1" s="2"/>
      <c r="H1" s="2"/>
      <c r="I1" s="2"/>
      <c r="J1" s="8"/>
      <c r="K1" s="8"/>
      <c r="L1" s="19"/>
      <c r="M1" s="19"/>
      <c r="N1" s="8"/>
      <c r="O1" s="8"/>
      <c r="P1" s="8"/>
      <c r="Q1" s="8"/>
      <c r="R1" s="8"/>
      <c r="S1" s="8"/>
    </row>
    <row r="2" spans="1:19" ht="16.5" customHeight="1" thickBot="1" x14ac:dyDescent="0.2">
      <c r="A2" s="2"/>
      <c r="B2" s="2"/>
      <c r="C2" s="451" t="s">
        <v>848</v>
      </c>
      <c r="D2" s="2"/>
      <c r="E2" s="2"/>
      <c r="F2" s="2"/>
      <c r="G2" s="2"/>
      <c r="H2" s="2"/>
      <c r="I2" s="2"/>
      <c r="J2" s="8"/>
      <c r="K2" s="8"/>
      <c r="L2" s="9"/>
      <c r="M2" s="9"/>
      <c r="N2" s="8"/>
      <c r="O2" s="8"/>
      <c r="P2" s="8"/>
      <c r="Q2" s="8"/>
      <c r="R2" s="20"/>
      <c r="S2" s="10"/>
    </row>
    <row r="3" spans="1:19" ht="23.25" customHeight="1" x14ac:dyDescent="0.15">
      <c r="A3" s="2"/>
      <c r="B3" s="2"/>
      <c r="C3" s="40" t="s">
        <v>9</v>
      </c>
      <c r="D3" s="796"/>
      <c r="E3" s="796"/>
      <c r="F3" s="796"/>
      <c r="G3" s="797"/>
      <c r="H3" s="851" t="s">
        <v>11</v>
      </c>
      <c r="I3" s="852"/>
      <c r="J3" s="784" t="s">
        <v>589</v>
      </c>
      <c r="K3" s="785"/>
      <c r="L3" s="785"/>
      <c r="M3" s="785"/>
      <c r="N3" s="798" t="s">
        <v>21</v>
      </c>
      <c r="O3" s="41" t="s">
        <v>12</v>
      </c>
      <c r="P3" s="101"/>
      <c r="Q3" s="42" t="s">
        <v>13</v>
      </c>
      <c r="R3" s="788"/>
      <c r="S3" s="803"/>
    </row>
    <row r="4" spans="1:19" ht="23.25" customHeight="1" thickBot="1" x14ac:dyDescent="0.2">
      <c r="A4" s="863" t="s">
        <v>104</v>
      </c>
      <c r="B4" s="863"/>
      <c r="C4" s="100" t="s">
        <v>10</v>
      </c>
      <c r="D4" s="827"/>
      <c r="E4" s="827"/>
      <c r="F4" s="827"/>
      <c r="G4" s="827"/>
      <c r="H4" s="853"/>
      <c r="I4" s="854"/>
      <c r="J4" s="786"/>
      <c r="K4" s="787"/>
      <c r="L4" s="787"/>
      <c r="M4" s="787"/>
      <c r="N4" s="799"/>
      <c r="O4" s="44" t="s">
        <v>15</v>
      </c>
      <c r="P4" s="17"/>
      <c r="Q4" s="18"/>
      <c r="R4" s="12" t="s">
        <v>19</v>
      </c>
      <c r="S4" s="37">
        <f>SUM(O16+O26+O39)</f>
        <v>0</v>
      </c>
    </row>
    <row r="5" spans="1:19" ht="16.5" customHeight="1" x14ac:dyDescent="0.15">
      <c r="A5" s="2"/>
      <c r="B5" s="2"/>
      <c r="C5" s="2"/>
      <c r="D5" s="2"/>
      <c r="E5" s="2"/>
      <c r="F5" s="2"/>
      <c r="G5" s="2"/>
      <c r="H5" s="2"/>
      <c r="I5" s="2"/>
      <c r="J5" s="2"/>
      <c r="K5" s="2"/>
      <c r="L5" s="2"/>
      <c r="M5" s="2"/>
      <c r="N5" s="2"/>
      <c r="O5" s="2"/>
      <c r="P5" s="2"/>
      <c r="Q5" s="2"/>
      <c r="R5" s="2"/>
      <c r="S5" s="65"/>
    </row>
    <row r="6" spans="1:19" ht="16.5" customHeight="1" x14ac:dyDescent="0.15">
      <c r="A6" s="891" t="s">
        <v>103</v>
      </c>
      <c r="B6" s="894" t="s">
        <v>3</v>
      </c>
      <c r="C6" s="894"/>
      <c r="D6" s="894"/>
      <c r="E6" s="894"/>
      <c r="F6" s="894"/>
      <c r="G6" s="894"/>
      <c r="H6" s="351"/>
      <c r="I6" s="351"/>
      <c r="J6" s="351"/>
      <c r="K6" s="895" t="s">
        <v>915</v>
      </c>
      <c r="L6" s="894"/>
      <c r="M6" s="894"/>
      <c r="N6" s="894" t="s">
        <v>98</v>
      </c>
      <c r="O6" s="894"/>
      <c r="P6" s="894"/>
      <c r="Q6" s="351"/>
      <c r="R6" s="351"/>
      <c r="S6" s="352"/>
    </row>
    <row r="7" spans="1:19" ht="16.5" customHeight="1" x14ac:dyDescent="0.15">
      <c r="A7" s="892"/>
      <c r="B7" s="79" t="s">
        <v>1</v>
      </c>
      <c r="C7" s="79" t="s">
        <v>0</v>
      </c>
      <c r="D7" s="79" t="s">
        <v>32</v>
      </c>
      <c r="E7" s="79"/>
      <c r="F7" s="79"/>
      <c r="G7" s="79"/>
      <c r="H7" s="79"/>
      <c r="I7" s="79"/>
      <c r="J7" s="79"/>
      <c r="K7" s="79" t="s">
        <v>1</v>
      </c>
      <c r="L7" s="79" t="s">
        <v>0</v>
      </c>
      <c r="M7" s="79" t="s">
        <v>32</v>
      </c>
      <c r="N7" s="79" t="s">
        <v>1</v>
      </c>
      <c r="O7" s="79" t="s">
        <v>0</v>
      </c>
      <c r="P7" s="79" t="s">
        <v>32</v>
      </c>
      <c r="Q7" s="79"/>
      <c r="R7" s="79"/>
      <c r="S7" s="116"/>
    </row>
    <row r="8" spans="1:19" ht="16.5" customHeight="1" x14ac:dyDescent="0.15">
      <c r="A8" s="892"/>
      <c r="B8" s="83" t="s">
        <v>102</v>
      </c>
      <c r="C8" s="81">
        <v>800</v>
      </c>
      <c r="D8" s="113"/>
      <c r="E8" s="80"/>
      <c r="F8" s="81"/>
      <c r="G8" s="113"/>
      <c r="H8" s="81"/>
      <c r="I8" s="81"/>
      <c r="J8" s="81"/>
      <c r="K8" s="80" t="s">
        <v>134</v>
      </c>
      <c r="L8" s="81">
        <v>1010</v>
      </c>
      <c r="M8" s="113"/>
      <c r="N8" s="80" t="s">
        <v>445</v>
      </c>
      <c r="O8" s="81">
        <v>440</v>
      </c>
      <c r="P8" s="113"/>
      <c r="Q8" s="85"/>
      <c r="R8" s="85"/>
      <c r="S8" s="114"/>
    </row>
    <row r="9" spans="1:19" ht="16.5" customHeight="1" x14ac:dyDescent="0.15">
      <c r="A9" s="892"/>
      <c r="B9" s="81"/>
      <c r="C9" s="81"/>
      <c r="D9" s="81"/>
      <c r="E9" s="81"/>
      <c r="F9" s="81"/>
      <c r="G9" s="81"/>
      <c r="H9" s="81"/>
      <c r="I9" s="81"/>
      <c r="J9" s="81"/>
      <c r="K9" s="81"/>
      <c r="L9" s="81"/>
      <c r="M9" s="81"/>
      <c r="N9" s="80" t="s">
        <v>446</v>
      </c>
      <c r="O9" s="81">
        <v>850</v>
      </c>
      <c r="P9" s="113"/>
      <c r="Q9" s="85"/>
      <c r="R9" s="85"/>
      <c r="S9" s="114"/>
    </row>
    <row r="10" spans="1:19" ht="16.5" customHeight="1" x14ac:dyDescent="0.15">
      <c r="A10" s="892"/>
      <c r="B10" s="81"/>
      <c r="C10" s="81"/>
      <c r="D10" s="81"/>
      <c r="E10" s="81"/>
      <c r="F10" s="81"/>
      <c r="G10" s="81"/>
      <c r="H10" s="81"/>
      <c r="I10" s="81"/>
      <c r="J10" s="81"/>
      <c r="K10" s="81"/>
      <c r="L10" s="81"/>
      <c r="M10" s="81"/>
      <c r="N10" s="83" t="s">
        <v>102</v>
      </c>
      <c r="O10" s="81">
        <v>4150</v>
      </c>
      <c r="P10" s="113"/>
      <c r="Q10" s="85"/>
      <c r="R10" s="85"/>
      <c r="S10" s="114"/>
    </row>
    <row r="11" spans="1:19" ht="16.5" customHeight="1" x14ac:dyDescent="0.15">
      <c r="A11" s="892"/>
      <c r="B11" s="81"/>
      <c r="C11" s="81"/>
      <c r="D11" s="81"/>
      <c r="E11" s="81"/>
      <c r="F11" s="81"/>
      <c r="G11" s="81"/>
      <c r="H11" s="81"/>
      <c r="I11" s="81"/>
      <c r="J11" s="81"/>
      <c r="K11" s="81"/>
      <c r="L11" s="81"/>
      <c r="M11" s="81"/>
      <c r="N11" s="80" t="s">
        <v>449</v>
      </c>
      <c r="O11" s="81">
        <v>290</v>
      </c>
      <c r="P11" s="113"/>
      <c r="Q11" s="85"/>
      <c r="R11" s="85"/>
      <c r="S11" s="114"/>
    </row>
    <row r="12" spans="1:19" ht="16.5" customHeight="1" x14ac:dyDescent="0.15">
      <c r="A12" s="892"/>
      <c r="B12" s="81"/>
      <c r="C12" s="81"/>
      <c r="D12" s="81"/>
      <c r="E12" s="81"/>
      <c r="F12" s="81"/>
      <c r="G12" s="81"/>
      <c r="H12" s="81"/>
      <c r="I12" s="81"/>
      <c r="J12" s="81"/>
      <c r="K12" s="81"/>
      <c r="L12" s="81"/>
      <c r="M12" s="81"/>
      <c r="N12" s="80" t="s">
        <v>450</v>
      </c>
      <c r="O12" s="81">
        <v>380</v>
      </c>
      <c r="P12" s="113"/>
      <c r="Q12" s="85"/>
      <c r="R12" s="85"/>
      <c r="S12" s="114"/>
    </row>
    <row r="13" spans="1:19" ht="16.5" customHeight="1" x14ac:dyDescent="0.15">
      <c r="A13" s="892"/>
      <c r="B13" s="81"/>
      <c r="C13" s="81"/>
      <c r="D13" s="81"/>
      <c r="E13" s="81"/>
      <c r="F13" s="81"/>
      <c r="G13" s="81"/>
      <c r="H13" s="81"/>
      <c r="I13" s="81"/>
      <c r="J13" s="81"/>
      <c r="K13" s="81"/>
      <c r="L13" s="81"/>
      <c r="M13" s="81"/>
      <c r="N13" s="80"/>
      <c r="O13" s="81"/>
      <c r="P13" s="82"/>
      <c r="Q13" s="85"/>
      <c r="R13" s="85"/>
      <c r="S13" s="114"/>
    </row>
    <row r="14" spans="1:19" ht="16.5" customHeight="1" x14ac:dyDescent="0.15">
      <c r="A14" s="893"/>
      <c r="B14" s="83" t="s">
        <v>2</v>
      </c>
      <c r="C14" s="81">
        <f>SUM(C8)</f>
        <v>800</v>
      </c>
      <c r="D14" s="115">
        <f>SUM(D8)</f>
        <v>0</v>
      </c>
      <c r="E14" s="83"/>
      <c r="F14" s="81"/>
      <c r="G14" s="115"/>
      <c r="H14" s="85"/>
      <c r="I14" s="85"/>
      <c r="J14" s="85"/>
      <c r="K14" s="83" t="s">
        <v>2</v>
      </c>
      <c r="L14" s="81">
        <f>SUM(L8)</f>
        <v>1010</v>
      </c>
      <c r="M14" s="115">
        <f>SUM(M8)</f>
        <v>0</v>
      </c>
      <c r="N14" s="83" t="s">
        <v>2</v>
      </c>
      <c r="O14" s="81">
        <f>SUM(O8:O13)</f>
        <v>6110</v>
      </c>
      <c r="P14" s="115">
        <f>SUM(P8:P12)</f>
        <v>0</v>
      </c>
      <c r="Q14" s="85"/>
      <c r="R14" s="85"/>
      <c r="S14" s="114"/>
    </row>
    <row r="15" spans="1:19" ht="17.25" customHeight="1" x14ac:dyDescent="0.15">
      <c r="A15" s="599"/>
      <c r="B15" s="600"/>
      <c r="C15" s="600"/>
      <c r="D15" s="600"/>
      <c r="E15" s="600"/>
      <c r="F15" s="600"/>
      <c r="G15" s="600"/>
      <c r="H15" s="600"/>
      <c r="I15" s="600"/>
      <c r="J15" s="600"/>
      <c r="K15" s="600"/>
      <c r="L15" s="600"/>
      <c r="M15" s="600"/>
      <c r="N15" s="600"/>
      <c r="O15" s="600"/>
      <c r="P15" s="600"/>
      <c r="Q15" s="600"/>
      <c r="R15" s="600"/>
      <c r="S15" s="610"/>
    </row>
    <row r="16" spans="1:19" ht="16.5" customHeight="1" x14ac:dyDescent="0.15">
      <c r="A16" s="599"/>
      <c r="B16" s="600"/>
      <c r="C16" s="600"/>
      <c r="D16" s="600"/>
      <c r="E16" s="600"/>
      <c r="F16" s="600"/>
      <c r="G16" s="600"/>
      <c r="H16" s="600"/>
      <c r="I16" s="600"/>
      <c r="J16" s="600"/>
      <c r="K16" s="600"/>
      <c r="L16" s="600"/>
      <c r="M16" s="600"/>
      <c r="N16" s="603" t="s">
        <v>461</v>
      </c>
      <c r="O16" s="880">
        <f>D14+M14+P14</f>
        <v>0</v>
      </c>
      <c r="P16" s="880"/>
      <c r="Q16" s="605" t="s">
        <v>462</v>
      </c>
      <c r="R16" s="881">
        <f>C14+L14+O14</f>
        <v>7920</v>
      </c>
      <c r="S16" s="882"/>
    </row>
    <row r="17" spans="1:19" ht="16.5" customHeight="1" x14ac:dyDescent="0.15">
      <c r="A17" s="886" t="s">
        <v>101</v>
      </c>
      <c r="B17" s="875" t="s">
        <v>3</v>
      </c>
      <c r="C17" s="875"/>
      <c r="D17" s="875"/>
      <c r="E17" s="81"/>
      <c r="F17" s="81"/>
      <c r="G17" s="81"/>
      <c r="H17" s="81"/>
      <c r="I17" s="81"/>
      <c r="J17" s="81"/>
      <c r="K17" s="81"/>
      <c r="L17" s="81"/>
      <c r="M17" s="81"/>
      <c r="N17" s="875" t="s">
        <v>98</v>
      </c>
      <c r="O17" s="875"/>
      <c r="P17" s="875"/>
      <c r="Q17" s="875" t="s">
        <v>14</v>
      </c>
      <c r="R17" s="875"/>
      <c r="S17" s="889"/>
    </row>
    <row r="18" spans="1:19" ht="16.5" customHeight="1" x14ac:dyDescent="0.15">
      <c r="A18" s="887"/>
      <c r="B18" s="79" t="s">
        <v>1</v>
      </c>
      <c r="C18" s="79" t="s">
        <v>0</v>
      </c>
      <c r="D18" s="79" t="s">
        <v>32</v>
      </c>
      <c r="E18" s="79"/>
      <c r="F18" s="79"/>
      <c r="G18" s="79"/>
      <c r="H18" s="79"/>
      <c r="I18" s="79"/>
      <c r="J18" s="79"/>
      <c r="K18" s="79"/>
      <c r="L18" s="79"/>
      <c r="M18" s="79"/>
      <c r="N18" s="79" t="s">
        <v>1</v>
      </c>
      <c r="O18" s="79" t="s">
        <v>0</v>
      </c>
      <c r="P18" s="79" t="s">
        <v>32</v>
      </c>
      <c r="Q18" s="79" t="s">
        <v>1</v>
      </c>
      <c r="R18" s="79" t="s">
        <v>0</v>
      </c>
      <c r="S18" s="116" t="s">
        <v>32</v>
      </c>
    </row>
    <row r="19" spans="1:19" ht="16.5" customHeight="1" x14ac:dyDescent="0.15">
      <c r="A19" s="887"/>
      <c r="B19" s="119" t="s">
        <v>451</v>
      </c>
      <c r="C19" s="81">
        <v>680</v>
      </c>
      <c r="D19" s="113"/>
      <c r="E19" s="81"/>
      <c r="F19" s="81"/>
      <c r="G19" s="81"/>
      <c r="H19" s="81"/>
      <c r="I19" s="81"/>
      <c r="J19" s="81"/>
      <c r="K19" s="83"/>
      <c r="L19" s="80"/>
      <c r="M19" s="392"/>
      <c r="N19" s="420" t="s">
        <v>535</v>
      </c>
      <c r="O19" s="83">
        <v>1800</v>
      </c>
      <c r="P19" s="113"/>
      <c r="Q19" s="80" t="s">
        <v>489</v>
      </c>
      <c r="R19" s="81">
        <v>430</v>
      </c>
      <c r="S19" s="117"/>
    </row>
    <row r="20" spans="1:19" ht="16.5" customHeight="1" x14ac:dyDescent="0.15">
      <c r="A20" s="887"/>
      <c r="B20" s="81"/>
      <c r="C20" s="81"/>
      <c r="D20" s="81"/>
      <c r="E20" s="81"/>
      <c r="F20" s="81"/>
      <c r="G20" s="81"/>
      <c r="H20" s="81"/>
      <c r="I20" s="81"/>
      <c r="J20" s="81"/>
      <c r="K20" s="83"/>
      <c r="L20" s="83"/>
      <c r="M20" s="86"/>
      <c r="N20" s="420" t="s">
        <v>536</v>
      </c>
      <c r="O20" s="83">
        <v>3100</v>
      </c>
      <c r="P20" s="113"/>
      <c r="Q20" s="83" t="s">
        <v>100</v>
      </c>
      <c r="R20" s="81">
        <v>510</v>
      </c>
      <c r="S20" s="117"/>
    </row>
    <row r="21" spans="1:19" ht="16.5" customHeight="1" x14ac:dyDescent="0.15">
      <c r="A21" s="887"/>
      <c r="B21" s="81"/>
      <c r="C21" s="81"/>
      <c r="D21" s="81"/>
      <c r="E21" s="81"/>
      <c r="F21" s="81"/>
      <c r="G21" s="81"/>
      <c r="H21" s="81"/>
      <c r="I21" s="81"/>
      <c r="J21" s="81"/>
      <c r="K21" s="83"/>
      <c r="L21" s="83"/>
      <c r="M21" s="86"/>
      <c r="N21" s="420" t="s">
        <v>537</v>
      </c>
      <c r="O21" s="425">
        <v>300</v>
      </c>
      <c r="P21" s="113"/>
      <c r="Q21" s="81"/>
      <c r="R21" s="81"/>
      <c r="S21" s="98"/>
    </row>
    <row r="22" spans="1:19" ht="16.5" customHeight="1" x14ac:dyDescent="0.15">
      <c r="A22" s="887"/>
      <c r="B22" s="81"/>
      <c r="C22" s="81"/>
      <c r="D22" s="81"/>
      <c r="E22" s="81"/>
      <c r="F22" s="81"/>
      <c r="G22" s="81"/>
      <c r="H22" s="81"/>
      <c r="I22" s="81"/>
      <c r="J22" s="81"/>
      <c r="K22" s="81"/>
      <c r="L22" s="81"/>
      <c r="M22" s="86"/>
      <c r="N22" s="420" t="s">
        <v>538</v>
      </c>
      <c r="O22" s="366">
        <v>870</v>
      </c>
      <c r="P22" s="113"/>
      <c r="Q22" s="81"/>
      <c r="R22" s="81"/>
      <c r="S22" s="98"/>
    </row>
    <row r="23" spans="1:19" ht="16.5" customHeight="1" x14ac:dyDescent="0.15">
      <c r="A23" s="887"/>
      <c r="B23" s="81"/>
      <c r="C23" s="81"/>
      <c r="D23" s="81"/>
      <c r="E23" s="81"/>
      <c r="F23" s="81"/>
      <c r="G23" s="81"/>
      <c r="H23" s="81"/>
      <c r="I23" s="81"/>
      <c r="J23" s="81"/>
      <c r="K23" s="81"/>
      <c r="L23" s="81"/>
      <c r="M23" s="86"/>
      <c r="N23" s="80"/>
      <c r="O23" s="81"/>
      <c r="P23" s="81"/>
      <c r="Q23" s="81"/>
      <c r="R23" s="81"/>
      <c r="S23" s="98"/>
    </row>
    <row r="24" spans="1:19" ht="16.5" customHeight="1" x14ac:dyDescent="0.15">
      <c r="A24" s="888"/>
      <c r="B24" s="83" t="s">
        <v>2</v>
      </c>
      <c r="C24" s="81">
        <f>SUM(C19)</f>
        <v>680</v>
      </c>
      <c r="D24" s="115">
        <f>SUM(D19:D21)</f>
        <v>0</v>
      </c>
      <c r="E24" s="81"/>
      <c r="F24" s="81"/>
      <c r="G24" s="81"/>
      <c r="H24" s="81"/>
      <c r="I24" s="81"/>
      <c r="J24" s="81"/>
      <c r="K24" s="83"/>
      <c r="L24" s="81"/>
      <c r="M24" s="86"/>
      <c r="N24" s="83" t="s">
        <v>2</v>
      </c>
      <c r="O24" s="81">
        <f>SUM(O19:O23)</f>
        <v>6070</v>
      </c>
      <c r="P24" s="115">
        <f>SUM(P19:P22)</f>
        <v>0</v>
      </c>
      <c r="Q24" s="83" t="s">
        <v>2</v>
      </c>
      <c r="R24" s="81">
        <f>SUM(R19:R23)</f>
        <v>940</v>
      </c>
      <c r="S24" s="97">
        <f>SUM(S19+S20)</f>
        <v>0</v>
      </c>
    </row>
    <row r="25" spans="1:19" ht="17.25" customHeight="1" x14ac:dyDescent="0.15">
      <c r="A25" s="611"/>
      <c r="B25" s="600"/>
      <c r="C25" s="600"/>
      <c r="D25" s="600"/>
      <c r="E25" s="600"/>
      <c r="F25" s="600"/>
      <c r="G25" s="600"/>
      <c r="H25" s="600"/>
      <c r="I25" s="600"/>
      <c r="J25" s="600"/>
      <c r="K25" s="600"/>
      <c r="L25" s="600"/>
      <c r="M25" s="600"/>
      <c r="N25" s="600"/>
      <c r="O25" s="600"/>
      <c r="P25" s="600"/>
      <c r="Q25" s="600"/>
      <c r="R25" s="600"/>
      <c r="S25" s="610"/>
    </row>
    <row r="26" spans="1:19" ht="16.5" customHeight="1" x14ac:dyDescent="0.15">
      <c r="A26" s="612"/>
      <c r="B26" s="600"/>
      <c r="C26" s="600"/>
      <c r="D26" s="600"/>
      <c r="E26" s="600"/>
      <c r="F26" s="600"/>
      <c r="G26" s="600"/>
      <c r="H26" s="600"/>
      <c r="I26" s="600"/>
      <c r="J26" s="600"/>
      <c r="K26" s="600"/>
      <c r="L26" s="600"/>
      <c r="M26" s="600"/>
      <c r="N26" s="603" t="s">
        <v>461</v>
      </c>
      <c r="O26" s="880">
        <f>SUM(D24,P24,S24)</f>
        <v>0</v>
      </c>
      <c r="P26" s="880"/>
      <c r="Q26" s="605" t="s">
        <v>462</v>
      </c>
      <c r="R26" s="881">
        <f>C24+O24+R24</f>
        <v>7690</v>
      </c>
      <c r="S26" s="882"/>
    </row>
    <row r="27" spans="1:19" ht="16.5" customHeight="1" x14ac:dyDescent="0.15">
      <c r="A27" s="886" t="s">
        <v>99</v>
      </c>
      <c r="B27" s="81"/>
      <c r="C27" s="81"/>
      <c r="D27" s="81"/>
      <c r="E27" s="875" t="s">
        <v>4</v>
      </c>
      <c r="F27" s="875"/>
      <c r="G27" s="875"/>
      <c r="H27" s="81"/>
      <c r="I27" s="81"/>
      <c r="J27" s="81"/>
      <c r="K27" s="890" t="s">
        <v>7</v>
      </c>
      <c r="L27" s="849"/>
      <c r="M27" s="850"/>
      <c r="N27" s="875" t="s">
        <v>98</v>
      </c>
      <c r="O27" s="875"/>
      <c r="P27" s="875"/>
      <c r="Q27" s="875" t="s">
        <v>14</v>
      </c>
      <c r="R27" s="875"/>
      <c r="S27" s="889"/>
    </row>
    <row r="28" spans="1:19" ht="16.5" customHeight="1" x14ac:dyDescent="0.15">
      <c r="A28" s="887"/>
      <c r="B28" s="79"/>
      <c r="C28" s="79"/>
      <c r="D28" s="79"/>
      <c r="E28" s="79" t="s">
        <v>1</v>
      </c>
      <c r="F28" s="79" t="s">
        <v>0</v>
      </c>
      <c r="G28" s="79" t="s">
        <v>32</v>
      </c>
      <c r="H28" s="79"/>
      <c r="I28" s="79"/>
      <c r="J28" s="79"/>
      <c r="K28" s="79" t="s">
        <v>1</v>
      </c>
      <c r="L28" s="79" t="s">
        <v>0</v>
      </c>
      <c r="M28" s="79" t="s">
        <v>32</v>
      </c>
      <c r="N28" s="79" t="s">
        <v>1</v>
      </c>
      <c r="O28" s="79" t="s">
        <v>0</v>
      </c>
      <c r="P28" s="79" t="s">
        <v>32</v>
      </c>
      <c r="Q28" s="79" t="s">
        <v>1</v>
      </c>
      <c r="R28" s="79" t="s">
        <v>0</v>
      </c>
      <c r="S28" s="116" t="s">
        <v>32</v>
      </c>
    </row>
    <row r="29" spans="1:19" ht="16.5" customHeight="1" x14ac:dyDescent="0.15">
      <c r="A29" s="887"/>
      <c r="B29" s="80"/>
      <c r="C29" s="81"/>
      <c r="D29" s="82"/>
      <c r="E29" s="80" t="s">
        <v>138</v>
      </c>
      <c r="F29" s="81">
        <v>150</v>
      </c>
      <c r="G29" s="113"/>
      <c r="H29" s="81"/>
      <c r="I29" s="81"/>
      <c r="J29" s="81"/>
      <c r="K29" s="80" t="s">
        <v>588</v>
      </c>
      <c r="L29" s="81">
        <v>1160</v>
      </c>
      <c r="M29" s="113"/>
      <c r="N29" s="83" t="s">
        <v>97</v>
      </c>
      <c r="O29" s="81">
        <v>280</v>
      </c>
      <c r="P29" s="113"/>
      <c r="Q29" s="83" t="s">
        <v>135</v>
      </c>
      <c r="R29" s="81">
        <v>120</v>
      </c>
      <c r="S29" s="117"/>
    </row>
    <row r="30" spans="1:19" ht="16.5" customHeight="1" x14ac:dyDescent="0.15">
      <c r="A30" s="887"/>
      <c r="B30" s="81"/>
      <c r="C30" s="81"/>
      <c r="D30" s="81"/>
      <c r="E30" s="81"/>
      <c r="F30" s="81"/>
      <c r="G30" s="81"/>
      <c r="H30" s="81"/>
      <c r="I30" s="81"/>
      <c r="J30" s="81"/>
      <c r="K30" s="83" t="s">
        <v>463</v>
      </c>
      <c r="L30" s="366">
        <v>720</v>
      </c>
      <c r="M30" s="113"/>
      <c r="N30" s="80" t="s">
        <v>442</v>
      </c>
      <c r="O30" s="81">
        <v>310</v>
      </c>
      <c r="P30" s="113"/>
      <c r="Q30" s="83"/>
      <c r="R30" s="81"/>
      <c r="S30" s="89"/>
    </row>
    <row r="31" spans="1:19" ht="16.5" customHeight="1" x14ac:dyDescent="0.15">
      <c r="A31" s="887"/>
      <c r="B31" s="81"/>
      <c r="C31" s="81"/>
      <c r="D31" s="81"/>
      <c r="E31" s="81"/>
      <c r="F31" s="81"/>
      <c r="G31" s="81"/>
      <c r="H31" s="81"/>
      <c r="I31" s="81"/>
      <c r="J31" s="81"/>
      <c r="K31" s="80"/>
      <c r="L31" s="366"/>
      <c r="M31" s="113"/>
      <c r="N31" s="80" t="s">
        <v>452</v>
      </c>
      <c r="O31" s="81">
        <v>360</v>
      </c>
      <c r="P31" s="113"/>
      <c r="Q31" s="83"/>
      <c r="R31" s="81"/>
      <c r="S31" s="89"/>
    </row>
    <row r="32" spans="1:19" ht="16.5" customHeight="1" x14ac:dyDescent="0.15">
      <c r="A32" s="887"/>
      <c r="B32" s="81"/>
      <c r="C32" s="81"/>
      <c r="D32" s="81"/>
      <c r="E32" s="81"/>
      <c r="F32" s="81"/>
      <c r="G32" s="81"/>
      <c r="H32" s="81"/>
      <c r="I32" s="81"/>
      <c r="J32" s="81"/>
      <c r="K32" s="81"/>
      <c r="L32" s="81"/>
      <c r="M32" s="113"/>
      <c r="N32" s="80" t="s">
        <v>136</v>
      </c>
      <c r="O32" s="81">
        <v>1630</v>
      </c>
      <c r="P32" s="113"/>
      <c r="Q32" s="83"/>
      <c r="R32" s="81"/>
      <c r="S32" s="120"/>
    </row>
    <row r="33" spans="1:19" ht="16.5" customHeight="1" x14ac:dyDescent="0.15">
      <c r="A33" s="887"/>
      <c r="B33" s="81"/>
      <c r="C33" s="81"/>
      <c r="D33" s="81"/>
      <c r="E33" s="81"/>
      <c r="F33" s="81"/>
      <c r="G33" s="81"/>
      <c r="H33" s="81"/>
      <c r="I33" s="81"/>
      <c r="J33" s="81"/>
      <c r="K33" s="81"/>
      <c r="L33" s="81"/>
      <c r="M33" s="86"/>
      <c r="N33" s="80" t="s">
        <v>137</v>
      </c>
      <c r="O33" s="81">
        <v>890</v>
      </c>
      <c r="P33" s="113"/>
      <c r="Q33" s="81"/>
      <c r="R33" s="81"/>
      <c r="S33" s="98"/>
    </row>
    <row r="34" spans="1:19" ht="16.5" customHeight="1" x14ac:dyDescent="0.15">
      <c r="A34" s="887"/>
      <c r="B34" s="81"/>
      <c r="C34" s="81"/>
      <c r="D34" s="81"/>
      <c r="E34" s="81"/>
      <c r="F34" s="81"/>
      <c r="G34" s="81"/>
      <c r="H34" s="81"/>
      <c r="I34" s="81"/>
      <c r="J34" s="81"/>
      <c r="K34" s="81"/>
      <c r="L34" s="81"/>
      <c r="M34" s="86"/>
      <c r="N34" s="83" t="s">
        <v>453</v>
      </c>
      <c r="O34" s="81">
        <v>1000</v>
      </c>
      <c r="P34" s="113"/>
      <c r="Q34" s="81"/>
      <c r="R34" s="81"/>
      <c r="S34" s="98"/>
    </row>
    <row r="35" spans="1:19" ht="16.5" customHeight="1" x14ac:dyDescent="0.15">
      <c r="A35" s="887"/>
      <c r="B35" s="81"/>
      <c r="C35" s="81"/>
      <c r="D35" s="81"/>
      <c r="E35" s="81"/>
      <c r="F35" s="81"/>
      <c r="G35" s="81"/>
      <c r="H35" s="81"/>
      <c r="I35" s="81"/>
      <c r="J35" s="81"/>
      <c r="K35" s="81"/>
      <c r="L35" s="81"/>
      <c r="M35" s="86"/>
      <c r="N35" s="80" t="s">
        <v>139</v>
      </c>
      <c r="O35" s="366">
        <v>1340</v>
      </c>
      <c r="P35" s="113"/>
      <c r="Q35" s="81"/>
      <c r="R35" s="81"/>
      <c r="S35" s="98"/>
    </row>
    <row r="36" spans="1:19" ht="16.5" customHeight="1" x14ac:dyDescent="0.15">
      <c r="A36" s="887"/>
      <c r="B36" s="81"/>
      <c r="C36" s="81"/>
      <c r="D36" s="81"/>
      <c r="E36" s="81"/>
      <c r="F36" s="81"/>
      <c r="G36" s="81"/>
      <c r="H36" s="81"/>
      <c r="I36" s="81"/>
      <c r="J36" s="81"/>
      <c r="K36" s="81"/>
      <c r="L36" s="81"/>
      <c r="M36" s="86"/>
      <c r="N36" s="80"/>
      <c r="O36" s="81"/>
      <c r="P36" s="113"/>
      <c r="Q36" s="81"/>
      <c r="R36" s="81"/>
      <c r="S36" s="98"/>
    </row>
    <row r="37" spans="1:19" ht="16.5" customHeight="1" x14ac:dyDescent="0.15">
      <c r="A37" s="888"/>
      <c r="B37" s="83"/>
      <c r="C37" s="81"/>
      <c r="D37" s="115"/>
      <c r="E37" s="83" t="s">
        <v>2</v>
      </c>
      <c r="F37" s="81">
        <f>SUM(F29:F35)</f>
        <v>150</v>
      </c>
      <c r="G37" s="115">
        <f>SUM(G29:G35)</f>
        <v>0</v>
      </c>
      <c r="H37" s="81"/>
      <c r="I37" s="81"/>
      <c r="J37" s="81"/>
      <c r="K37" s="83" t="s">
        <v>2</v>
      </c>
      <c r="L37" s="81">
        <f>SUM(L29+L30+L31)</f>
        <v>1880</v>
      </c>
      <c r="M37" s="84">
        <f>SUM(M29:M31)</f>
        <v>0</v>
      </c>
      <c r="N37" s="83" t="s">
        <v>2</v>
      </c>
      <c r="O37" s="81">
        <f>SUM(O29:O35)</f>
        <v>5810</v>
      </c>
      <c r="P37" s="115">
        <f>SUM(P29:P35)</f>
        <v>0</v>
      </c>
      <c r="Q37" s="83" t="s">
        <v>2</v>
      </c>
      <c r="R37" s="81">
        <f>SUM(R29:R32)</f>
        <v>120</v>
      </c>
      <c r="S37" s="97">
        <f>SUM(S29:S32)</f>
        <v>0</v>
      </c>
    </row>
    <row r="38" spans="1:19" ht="16.5" customHeight="1" x14ac:dyDescent="0.15">
      <c r="A38" s="675" t="s">
        <v>809</v>
      </c>
      <c r="B38" s="613"/>
      <c r="C38" s="614"/>
      <c r="D38" s="615"/>
      <c r="E38" s="616"/>
      <c r="F38" s="615"/>
      <c r="G38" s="615"/>
      <c r="H38" s="615"/>
      <c r="I38" s="615"/>
      <c r="J38" s="615"/>
      <c r="K38" s="615"/>
      <c r="L38" s="615"/>
      <c r="M38" s="615"/>
      <c r="N38" s="615"/>
      <c r="O38" s="615"/>
      <c r="P38" s="615"/>
      <c r="Q38" s="615"/>
      <c r="R38" s="615"/>
      <c r="S38" s="617"/>
    </row>
    <row r="39" spans="1:19" ht="16.5" customHeight="1" x14ac:dyDescent="0.15">
      <c r="A39" s="676" t="s">
        <v>810</v>
      </c>
      <c r="B39" s="618"/>
      <c r="C39" s="619"/>
      <c r="D39" s="619"/>
      <c r="E39" s="620"/>
      <c r="F39" s="621"/>
      <c r="G39" s="621"/>
      <c r="H39" s="621"/>
      <c r="I39" s="621"/>
      <c r="J39" s="621"/>
      <c r="K39" s="621"/>
      <c r="L39" s="621"/>
      <c r="M39" s="621"/>
      <c r="N39" s="622" t="s">
        <v>464</v>
      </c>
      <c r="O39" s="883">
        <f>SUM(G37+M37+P37+S37)</f>
        <v>0</v>
      </c>
      <c r="P39" s="883"/>
      <c r="Q39" s="623" t="s">
        <v>465</v>
      </c>
      <c r="R39" s="884">
        <f>SUM(F37+L37+O37+R37)</f>
        <v>7960</v>
      </c>
      <c r="S39" s="885"/>
    </row>
    <row r="40" spans="1:19" ht="16.5" customHeight="1" x14ac:dyDescent="0.15">
      <c r="A40" s="564" t="s">
        <v>858</v>
      </c>
      <c r="B40" s="565"/>
      <c r="C40" s="565"/>
      <c r="D40" s="565"/>
      <c r="E40" s="565"/>
      <c r="F40" s="564"/>
      <c r="G40" s="564"/>
      <c r="H40" s="565"/>
      <c r="I40" s="564"/>
      <c r="J40" s="564"/>
      <c r="K40" s="670"/>
      <c r="N40" s="354"/>
      <c r="O40" s="354"/>
      <c r="S40" s="20" t="s">
        <v>914</v>
      </c>
    </row>
    <row r="41" spans="1:19" ht="13.5" customHeight="1" x14ac:dyDescent="0.15">
      <c r="A41" s="671" t="s">
        <v>859</v>
      </c>
      <c r="B41" s="75"/>
      <c r="C41" s="75"/>
      <c r="D41" s="75"/>
      <c r="E41" s="75"/>
      <c r="F41" s="75"/>
      <c r="G41" s="64"/>
      <c r="H41" s="64"/>
      <c r="I41" s="64"/>
      <c r="J41" s="2"/>
      <c r="K41" s="2"/>
      <c r="L41" s="2"/>
      <c r="M41" s="2"/>
      <c r="N41" s="2"/>
      <c r="O41" s="2"/>
      <c r="P41" s="2"/>
      <c r="Q41" s="2"/>
      <c r="R41" s="2"/>
      <c r="S41" s="2"/>
    </row>
    <row r="42" spans="1:19" ht="16.5" customHeight="1" x14ac:dyDescent="0.15">
      <c r="A42" s="671" t="s">
        <v>860</v>
      </c>
      <c r="B42" s="75"/>
      <c r="C42" s="75"/>
      <c r="D42" s="75"/>
      <c r="E42" s="75"/>
      <c r="F42" s="75"/>
      <c r="G42" s="75"/>
    </row>
  </sheetData>
  <mergeCells count="27">
    <mergeCell ref="A4:B4"/>
    <mergeCell ref="D4:G4"/>
    <mergeCell ref="Q27:S27"/>
    <mergeCell ref="K27:M27"/>
    <mergeCell ref="N27:P27"/>
    <mergeCell ref="R16:S16"/>
    <mergeCell ref="O16:P16"/>
    <mergeCell ref="A6:A14"/>
    <mergeCell ref="B6:D6"/>
    <mergeCell ref="E6:G6"/>
    <mergeCell ref="N6:P6"/>
    <mergeCell ref="K6:M6"/>
    <mergeCell ref="D3:G3"/>
    <mergeCell ref="H3:I4"/>
    <mergeCell ref="J3:M4"/>
    <mergeCell ref="N3:N4"/>
    <mergeCell ref="R3:S3"/>
    <mergeCell ref="O39:P39"/>
    <mergeCell ref="R39:S39"/>
    <mergeCell ref="A17:A24"/>
    <mergeCell ref="B17:D17"/>
    <mergeCell ref="N17:P17"/>
    <mergeCell ref="Q17:S17"/>
    <mergeCell ref="O26:P26"/>
    <mergeCell ref="R26:S26"/>
    <mergeCell ref="A27:A37"/>
    <mergeCell ref="E27:G27"/>
  </mergeCells>
  <phoneticPr fontId="3"/>
  <conditionalFormatting sqref="D8">
    <cfRule type="expression" dxfId="14" priority="5" stopIfTrue="1">
      <formula>C8&lt;D8</formula>
    </cfRule>
  </conditionalFormatting>
  <conditionalFormatting sqref="D19">
    <cfRule type="expression" dxfId="13" priority="16" stopIfTrue="1">
      <formula>C19&lt;D19</formula>
    </cfRule>
  </conditionalFormatting>
  <conditionalFormatting sqref="G8">
    <cfRule type="expression" dxfId="12" priority="18" stopIfTrue="1">
      <formula>F8&lt;G8</formula>
    </cfRule>
  </conditionalFormatting>
  <conditionalFormatting sqref="G29">
    <cfRule type="expression" dxfId="11" priority="9" stopIfTrue="1">
      <formula>F29&lt;G29</formula>
    </cfRule>
  </conditionalFormatting>
  <conditionalFormatting sqref="M8">
    <cfRule type="expression" dxfId="10" priority="1" stopIfTrue="1">
      <formula>L8&lt;M8</formula>
    </cfRule>
  </conditionalFormatting>
  <conditionalFormatting sqref="M29:M32">
    <cfRule type="expression" dxfId="9" priority="11" stopIfTrue="1">
      <formula>L29&lt;M29</formula>
    </cfRule>
  </conditionalFormatting>
  <conditionalFormatting sqref="P8:P12">
    <cfRule type="expression" dxfId="8" priority="17" stopIfTrue="1">
      <formula>O8&lt;P8</formula>
    </cfRule>
  </conditionalFormatting>
  <conditionalFormatting sqref="P19:P22">
    <cfRule type="expression" dxfId="7" priority="15" stopIfTrue="1">
      <formula>O19&lt;P19</formula>
    </cfRule>
  </conditionalFormatting>
  <conditionalFormatting sqref="P29:P36">
    <cfRule type="expression" dxfId="6" priority="12" stopIfTrue="1">
      <formula>O29&lt;P29</formula>
    </cfRule>
  </conditionalFormatting>
  <conditionalFormatting sqref="S19:S20">
    <cfRule type="expression" dxfId="5" priority="14" stopIfTrue="1">
      <formula>R19&lt;S19</formula>
    </cfRule>
  </conditionalFormatting>
  <conditionalFormatting sqref="S29">
    <cfRule type="expression" dxfId="4" priority="13" stopIfTrue="1">
      <formula>R29&lt;S29</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40"/>
  <sheetViews>
    <sheetView showZeros="0" zoomScale="87" zoomScaleNormal="87" workbookViewId="0"/>
  </sheetViews>
  <sheetFormatPr defaultRowHeight="16.5" customHeight="1" x14ac:dyDescent="0.15"/>
  <cols>
    <col min="1" max="1" width="3.375" style="1" customWidth="1"/>
    <col min="2" max="2" width="9.75" style="1" customWidth="1"/>
    <col min="3" max="4" width="8.25" style="1" customWidth="1"/>
    <col min="5" max="5" width="9.75" style="1" customWidth="1"/>
    <col min="6" max="7" width="8.25" style="1" customWidth="1"/>
    <col min="8" max="8" width="9.75" style="1" customWidth="1"/>
    <col min="9" max="9" width="7.75" style="1" customWidth="1"/>
    <col min="10" max="10" width="8.75" style="1" customWidth="1"/>
    <col min="11" max="11" width="9.75" style="1" customWidth="1"/>
    <col min="12" max="12" width="8.25" style="1" customWidth="1"/>
    <col min="13" max="13" width="8.75" style="1" customWidth="1"/>
    <col min="14" max="14" width="9.75" style="1" customWidth="1"/>
    <col min="15" max="16" width="8.25" style="1" customWidth="1"/>
    <col min="17" max="17" width="9.75" style="1" customWidth="1"/>
    <col min="18" max="19" width="8.25" style="1" customWidth="1"/>
    <col min="20" max="16384" width="9" style="1"/>
  </cols>
  <sheetData>
    <row r="1" spans="1:19" ht="16.5" customHeight="1" x14ac:dyDescent="0.15">
      <c r="A1" s="625" t="s">
        <v>467</v>
      </c>
      <c r="B1" s="625"/>
      <c r="C1" s="625"/>
      <c r="D1" s="625"/>
      <c r="E1" s="625"/>
      <c r="F1" s="625"/>
      <c r="G1" s="625"/>
      <c r="H1" s="625"/>
      <c r="I1" s="625"/>
      <c r="J1" s="629"/>
      <c r="K1" s="629"/>
      <c r="L1" s="630"/>
      <c r="M1" s="630"/>
      <c r="N1" s="629"/>
      <c r="O1" s="629"/>
      <c r="P1" s="629"/>
      <c r="Q1" s="629"/>
      <c r="R1" s="629"/>
      <c r="S1" s="629"/>
    </row>
    <row r="2" spans="1:19" ht="16.5" customHeight="1" thickBot="1" x14ac:dyDescent="0.2">
      <c r="A2" s="625"/>
      <c r="B2" s="625"/>
      <c r="C2" s="631" t="s">
        <v>849</v>
      </c>
      <c r="D2" s="625"/>
      <c r="E2" s="625"/>
      <c r="F2" s="625"/>
      <c r="G2" s="625"/>
      <c r="H2" s="625"/>
      <c r="I2" s="625"/>
      <c r="J2" s="629"/>
      <c r="K2" s="629"/>
      <c r="L2" s="632"/>
      <c r="M2" s="632"/>
      <c r="N2" s="629"/>
      <c r="O2" s="629"/>
      <c r="P2" s="629"/>
      <c r="Q2" s="629"/>
      <c r="R2" s="628"/>
      <c r="S2" s="633"/>
    </row>
    <row r="3" spans="1:19" ht="23.25" customHeight="1" x14ac:dyDescent="0.15">
      <c r="A3" s="625"/>
      <c r="B3" s="625"/>
      <c r="C3" s="121" t="s">
        <v>9</v>
      </c>
      <c r="D3" s="901"/>
      <c r="E3" s="901"/>
      <c r="F3" s="901"/>
      <c r="G3" s="902"/>
      <c r="H3" s="903" t="s">
        <v>11</v>
      </c>
      <c r="I3" s="904"/>
      <c r="J3" s="907" t="s">
        <v>589</v>
      </c>
      <c r="K3" s="908"/>
      <c r="L3" s="908"/>
      <c r="M3" s="908"/>
      <c r="N3" s="911" t="s">
        <v>21</v>
      </c>
      <c r="O3" s="635" t="s">
        <v>12</v>
      </c>
      <c r="P3" s="636"/>
      <c r="Q3" s="637" t="s">
        <v>13</v>
      </c>
      <c r="R3" s="913"/>
      <c r="S3" s="914"/>
    </row>
    <row r="4" spans="1:19" ht="23.25" customHeight="1" thickBot="1" x14ac:dyDescent="0.2">
      <c r="A4" s="899" t="s">
        <v>104</v>
      </c>
      <c r="B4" s="899"/>
      <c r="C4" s="122" t="s">
        <v>10</v>
      </c>
      <c r="D4" s="900"/>
      <c r="E4" s="900"/>
      <c r="F4" s="900"/>
      <c r="G4" s="900"/>
      <c r="H4" s="905"/>
      <c r="I4" s="906"/>
      <c r="J4" s="909"/>
      <c r="K4" s="910"/>
      <c r="L4" s="910"/>
      <c r="M4" s="910"/>
      <c r="N4" s="912"/>
      <c r="O4" s="638" t="s">
        <v>15</v>
      </c>
      <c r="P4" s="639"/>
      <c r="Q4" s="640"/>
      <c r="R4" s="641" t="s">
        <v>19</v>
      </c>
      <c r="S4" s="642">
        <f>SUM(O14,O25)</f>
        <v>0</v>
      </c>
    </row>
    <row r="5" spans="1:19" ht="16.5" customHeight="1" x14ac:dyDescent="0.15">
      <c r="A5" s="625"/>
      <c r="B5" s="625"/>
      <c r="C5" s="625"/>
      <c r="D5" s="625"/>
      <c r="E5" s="625"/>
      <c r="F5" s="625"/>
      <c r="G5" s="625"/>
      <c r="H5" s="625"/>
      <c r="I5" s="625"/>
      <c r="J5" s="625"/>
      <c r="K5" s="625"/>
      <c r="L5" s="625"/>
      <c r="M5" s="625"/>
      <c r="N5" s="625"/>
      <c r="O5" s="625"/>
      <c r="P5" s="625"/>
      <c r="Q5" s="625"/>
      <c r="R5" s="625"/>
      <c r="S5" s="634"/>
    </row>
    <row r="6" spans="1:19" ht="16.5" customHeight="1" x14ac:dyDescent="0.15">
      <c r="A6" s="897" t="s">
        <v>107</v>
      </c>
      <c r="B6" s="858" t="s">
        <v>3</v>
      </c>
      <c r="C6" s="858"/>
      <c r="D6" s="858"/>
      <c r="E6" s="123"/>
      <c r="F6" s="123"/>
      <c r="G6" s="123"/>
      <c r="H6" s="869" t="s">
        <v>5</v>
      </c>
      <c r="I6" s="870"/>
      <c r="J6" s="864"/>
      <c r="K6" s="123"/>
      <c r="L6" s="123"/>
      <c r="M6" s="123"/>
      <c r="N6" s="858" t="s">
        <v>98</v>
      </c>
      <c r="O6" s="858"/>
      <c r="P6" s="858"/>
      <c r="Q6" s="858"/>
      <c r="R6" s="858"/>
      <c r="S6" s="898"/>
    </row>
    <row r="7" spans="1:19" ht="16.5" customHeight="1" x14ac:dyDescent="0.15">
      <c r="A7" s="887"/>
      <c r="B7" s="79" t="s">
        <v>1</v>
      </c>
      <c r="C7" s="79" t="s">
        <v>0</v>
      </c>
      <c r="D7" s="79" t="s">
        <v>32</v>
      </c>
      <c r="E7" s="79"/>
      <c r="F7" s="79"/>
      <c r="G7" s="79"/>
      <c r="H7" s="79" t="s">
        <v>1</v>
      </c>
      <c r="I7" s="79" t="s">
        <v>0</v>
      </c>
      <c r="J7" s="79" t="s">
        <v>32</v>
      </c>
      <c r="K7" s="79"/>
      <c r="L7" s="79"/>
      <c r="M7" s="79"/>
      <c r="N7" s="79" t="s">
        <v>1</v>
      </c>
      <c r="O7" s="79" t="s">
        <v>0</v>
      </c>
      <c r="P7" s="79" t="s">
        <v>32</v>
      </c>
      <c r="Q7" s="124"/>
      <c r="R7" s="124"/>
      <c r="S7" s="125"/>
    </row>
    <row r="8" spans="1:19" ht="16.5" customHeight="1" x14ac:dyDescent="0.15">
      <c r="A8" s="887"/>
      <c r="B8" s="119" t="s">
        <v>454</v>
      </c>
      <c r="C8" s="81">
        <v>110</v>
      </c>
      <c r="D8" s="113"/>
      <c r="E8" s="81"/>
      <c r="F8" s="127"/>
      <c r="G8" s="127"/>
      <c r="H8" s="80" t="s">
        <v>455</v>
      </c>
      <c r="I8" s="81">
        <v>100</v>
      </c>
      <c r="J8" s="113"/>
      <c r="K8" s="85"/>
      <c r="L8" s="85"/>
      <c r="M8" s="86"/>
      <c r="N8" s="80" t="s">
        <v>455</v>
      </c>
      <c r="O8" s="81">
        <v>2700</v>
      </c>
      <c r="P8" s="113"/>
      <c r="Q8" s="126"/>
      <c r="R8" s="127"/>
      <c r="S8" s="89"/>
    </row>
    <row r="9" spans="1:19" ht="16.5" customHeight="1" x14ac:dyDescent="0.15">
      <c r="A9" s="887"/>
      <c r="B9" s="127"/>
      <c r="C9" s="81"/>
      <c r="D9" s="127"/>
      <c r="E9" s="127"/>
      <c r="F9" s="127"/>
      <c r="G9" s="127"/>
      <c r="H9" s="81"/>
      <c r="I9" s="81"/>
      <c r="J9" s="81"/>
      <c r="K9" s="85"/>
      <c r="L9" s="85"/>
      <c r="M9" s="86"/>
      <c r="N9" s="80" t="s">
        <v>456</v>
      </c>
      <c r="O9" s="81">
        <v>350</v>
      </c>
      <c r="P9" s="113"/>
      <c r="Q9" s="118"/>
      <c r="R9" s="118"/>
      <c r="S9" s="129"/>
    </row>
    <row r="10" spans="1:19" ht="16.5" customHeight="1" x14ac:dyDescent="0.15">
      <c r="A10" s="887"/>
      <c r="B10" s="127"/>
      <c r="C10" s="81"/>
      <c r="D10" s="127"/>
      <c r="E10" s="127"/>
      <c r="F10" s="127"/>
      <c r="G10" s="127"/>
      <c r="H10" s="127"/>
      <c r="I10" s="81"/>
      <c r="J10" s="81"/>
      <c r="K10" s="83"/>
      <c r="L10" s="83"/>
      <c r="M10" s="86"/>
      <c r="N10" s="80"/>
      <c r="O10" s="81"/>
      <c r="P10" s="82"/>
      <c r="Q10" s="118"/>
      <c r="R10" s="118"/>
      <c r="S10" s="129"/>
    </row>
    <row r="11" spans="1:19" ht="16.5" customHeight="1" x14ac:dyDescent="0.15">
      <c r="A11" s="887"/>
      <c r="B11" s="127"/>
      <c r="C11" s="81"/>
      <c r="D11" s="127"/>
      <c r="E11" s="127"/>
      <c r="F11" s="127"/>
      <c r="G11" s="127"/>
      <c r="H11" s="127"/>
      <c r="I11" s="81"/>
      <c r="J11" s="81"/>
      <c r="K11" s="83"/>
      <c r="L11" s="83"/>
      <c r="M11" s="86"/>
      <c r="N11" s="83"/>
      <c r="O11" s="81"/>
      <c r="P11" s="130"/>
      <c r="Q11" s="118"/>
      <c r="R11" s="118"/>
      <c r="S11" s="129"/>
    </row>
    <row r="12" spans="1:19" ht="16.5" customHeight="1" x14ac:dyDescent="0.15">
      <c r="A12" s="888"/>
      <c r="B12" s="126" t="s">
        <v>2</v>
      </c>
      <c r="C12" s="81">
        <f>SUM(C8)</f>
        <v>110</v>
      </c>
      <c r="D12" s="115">
        <f>SUM(D8)</f>
        <v>0</v>
      </c>
      <c r="E12" s="127"/>
      <c r="F12" s="127"/>
      <c r="G12" s="127"/>
      <c r="H12" s="126" t="s">
        <v>2</v>
      </c>
      <c r="I12" s="81">
        <f>SUM(I8)</f>
        <v>100</v>
      </c>
      <c r="J12" s="115">
        <f>SUM(J8)</f>
        <v>0</v>
      </c>
      <c r="K12" s="83"/>
      <c r="L12" s="83"/>
      <c r="M12" s="86"/>
      <c r="N12" s="83" t="s">
        <v>2</v>
      </c>
      <c r="O12" s="81">
        <f>SUM(O8:O10)</f>
        <v>3050</v>
      </c>
      <c r="P12" s="115">
        <f>SUM(P8:P10)</f>
        <v>0</v>
      </c>
      <c r="Q12" s="126"/>
      <c r="R12" s="127"/>
      <c r="S12" s="97"/>
    </row>
    <row r="13" spans="1:19" ht="16.5" customHeight="1" x14ac:dyDescent="0.15">
      <c r="A13" s="599" t="s">
        <v>106</v>
      </c>
      <c r="B13" s="614"/>
      <c r="C13" s="600"/>
      <c r="D13" s="615"/>
      <c r="E13" s="615"/>
      <c r="F13" s="615"/>
      <c r="G13" s="615"/>
      <c r="H13" s="615"/>
      <c r="I13" s="600"/>
      <c r="J13" s="600"/>
      <c r="K13" s="600"/>
      <c r="L13" s="600"/>
      <c r="M13" s="600"/>
      <c r="N13" s="600"/>
      <c r="O13" s="600"/>
      <c r="P13" s="600"/>
      <c r="Q13" s="615"/>
      <c r="R13" s="615"/>
      <c r="S13" s="617"/>
    </row>
    <row r="14" spans="1:19" ht="16.5" customHeight="1" x14ac:dyDescent="0.15">
      <c r="A14" s="599"/>
      <c r="B14" s="614"/>
      <c r="C14" s="600"/>
      <c r="D14" s="615"/>
      <c r="E14" s="615"/>
      <c r="F14" s="615"/>
      <c r="G14" s="615"/>
      <c r="H14" s="615"/>
      <c r="I14" s="600"/>
      <c r="J14" s="600"/>
      <c r="K14" s="600"/>
      <c r="L14" s="600"/>
      <c r="M14" s="600"/>
      <c r="N14" s="603" t="s">
        <v>458</v>
      </c>
      <c r="O14" s="880">
        <f>D12+J12+P12+S12</f>
        <v>0</v>
      </c>
      <c r="P14" s="880"/>
      <c r="Q14" s="605" t="s">
        <v>459</v>
      </c>
      <c r="R14" s="873">
        <f>C12+I12+O12+R12</f>
        <v>3260</v>
      </c>
      <c r="S14" s="874"/>
    </row>
    <row r="15" spans="1:19" ht="16.5" customHeight="1" x14ac:dyDescent="0.15">
      <c r="A15" s="896" t="s">
        <v>105</v>
      </c>
      <c r="B15" s="127"/>
      <c r="C15" s="127"/>
      <c r="D15" s="127"/>
      <c r="E15" s="127"/>
      <c r="F15" s="127"/>
      <c r="G15" s="127"/>
      <c r="H15" s="127"/>
      <c r="I15" s="81"/>
      <c r="J15" s="81"/>
      <c r="K15" s="81"/>
      <c r="L15" s="81"/>
      <c r="M15" s="81"/>
      <c r="N15" s="875" t="s">
        <v>98</v>
      </c>
      <c r="O15" s="875"/>
      <c r="P15" s="875"/>
      <c r="Q15" s="127"/>
      <c r="R15" s="127"/>
      <c r="S15" s="131"/>
    </row>
    <row r="16" spans="1:19" ht="16.5" customHeight="1" x14ac:dyDescent="0.15">
      <c r="A16" s="887"/>
      <c r="B16" s="127"/>
      <c r="C16" s="127"/>
      <c r="D16" s="127"/>
      <c r="E16" s="127"/>
      <c r="F16" s="127"/>
      <c r="G16" s="127"/>
      <c r="H16" s="127"/>
      <c r="I16" s="81"/>
      <c r="J16" s="81"/>
      <c r="K16" s="85"/>
      <c r="L16" s="85"/>
      <c r="M16" s="86"/>
      <c r="N16" s="79" t="s">
        <v>1</v>
      </c>
      <c r="O16" s="79" t="s">
        <v>0</v>
      </c>
      <c r="P16" s="79" t="s">
        <v>32</v>
      </c>
      <c r="Q16" s="127"/>
      <c r="R16" s="127"/>
      <c r="S16" s="131"/>
    </row>
    <row r="17" spans="1:19" ht="16.5" customHeight="1" x14ac:dyDescent="0.15">
      <c r="A17" s="887"/>
      <c r="B17" s="127"/>
      <c r="C17" s="127"/>
      <c r="D17" s="127"/>
      <c r="E17" s="127"/>
      <c r="F17" s="127"/>
      <c r="G17" s="127"/>
      <c r="H17" s="127"/>
      <c r="I17" s="81"/>
      <c r="J17" s="81"/>
      <c r="K17" s="83"/>
      <c r="L17" s="83"/>
      <c r="M17" s="86"/>
      <c r="N17" s="80" t="s">
        <v>457</v>
      </c>
      <c r="O17" s="83">
        <v>450</v>
      </c>
      <c r="P17" s="113"/>
      <c r="Q17" s="127"/>
      <c r="R17" s="127"/>
      <c r="S17" s="131"/>
    </row>
    <row r="18" spans="1:19" ht="16.5" customHeight="1" x14ac:dyDescent="0.15">
      <c r="A18" s="887"/>
      <c r="B18" s="127"/>
      <c r="C18" s="127"/>
      <c r="D18" s="127"/>
      <c r="E18" s="127"/>
      <c r="F18" s="127"/>
      <c r="G18" s="127"/>
      <c r="H18" s="127"/>
      <c r="I18" s="81"/>
      <c r="J18" s="81"/>
      <c r="K18" s="83"/>
      <c r="L18" s="83"/>
      <c r="M18" s="86"/>
      <c r="N18" s="83"/>
      <c r="O18" s="83"/>
      <c r="P18" s="83"/>
      <c r="Q18" s="127"/>
      <c r="R18" s="127"/>
      <c r="S18" s="131"/>
    </row>
    <row r="19" spans="1:19" ht="16.5" customHeight="1" x14ac:dyDescent="0.15">
      <c r="A19" s="887"/>
      <c r="B19" s="127"/>
      <c r="C19" s="127"/>
      <c r="D19" s="127"/>
      <c r="E19" s="127"/>
      <c r="F19" s="127"/>
      <c r="G19" s="127"/>
      <c r="H19" s="127"/>
      <c r="I19" s="81"/>
      <c r="J19" s="81"/>
      <c r="K19" s="83"/>
      <c r="L19" s="83"/>
      <c r="M19" s="86"/>
      <c r="N19" s="83"/>
      <c r="O19" s="83"/>
      <c r="P19" s="83"/>
      <c r="Q19" s="127"/>
      <c r="R19" s="127"/>
      <c r="S19" s="131"/>
    </row>
    <row r="20" spans="1:19" ht="16.5" customHeight="1" x14ac:dyDescent="0.15">
      <c r="A20" s="887"/>
      <c r="B20" s="127"/>
      <c r="C20" s="127"/>
      <c r="D20" s="127"/>
      <c r="E20" s="127"/>
      <c r="F20" s="127"/>
      <c r="G20" s="127"/>
      <c r="H20" s="127"/>
      <c r="I20" s="81"/>
      <c r="J20" s="81"/>
      <c r="K20" s="83"/>
      <c r="L20" s="83"/>
      <c r="M20" s="86"/>
      <c r="N20" s="83"/>
      <c r="O20" s="83"/>
      <c r="P20" s="83"/>
      <c r="Q20" s="127"/>
      <c r="R20" s="127"/>
      <c r="S20" s="131"/>
    </row>
    <row r="21" spans="1:19" ht="16.5" customHeight="1" x14ac:dyDescent="0.15">
      <c r="A21" s="887"/>
      <c r="B21" s="127"/>
      <c r="C21" s="127"/>
      <c r="D21" s="127"/>
      <c r="E21" s="127"/>
      <c r="F21" s="127"/>
      <c r="G21" s="127"/>
      <c r="H21" s="127"/>
      <c r="I21" s="127"/>
      <c r="J21" s="127"/>
      <c r="K21" s="126"/>
      <c r="L21" s="126"/>
      <c r="M21" s="128"/>
      <c r="N21" s="126"/>
      <c r="O21" s="83"/>
      <c r="P21" s="126"/>
      <c r="Q21" s="127"/>
      <c r="R21" s="127"/>
      <c r="S21" s="131"/>
    </row>
    <row r="22" spans="1:19" ht="16.5" customHeight="1" x14ac:dyDescent="0.15">
      <c r="A22" s="887"/>
      <c r="B22" s="127"/>
      <c r="C22" s="127"/>
      <c r="D22" s="127"/>
      <c r="E22" s="127"/>
      <c r="F22" s="127"/>
      <c r="G22" s="127"/>
      <c r="H22" s="127"/>
      <c r="I22" s="127"/>
      <c r="J22" s="127"/>
      <c r="K22" s="126"/>
      <c r="L22" s="126"/>
      <c r="M22" s="128"/>
      <c r="N22" s="126"/>
      <c r="O22" s="83"/>
      <c r="P22" s="126"/>
      <c r="Q22" s="127"/>
      <c r="R22" s="127"/>
      <c r="S22" s="131"/>
    </row>
    <row r="23" spans="1:19" ht="16.5" customHeight="1" x14ac:dyDescent="0.15">
      <c r="A23" s="888"/>
      <c r="B23" s="127"/>
      <c r="C23" s="127"/>
      <c r="D23" s="127"/>
      <c r="E23" s="127"/>
      <c r="F23" s="127"/>
      <c r="G23" s="127"/>
      <c r="H23" s="127"/>
      <c r="I23" s="127"/>
      <c r="J23" s="127"/>
      <c r="K23" s="126"/>
      <c r="L23" s="127"/>
      <c r="M23" s="128"/>
      <c r="N23" s="126" t="s">
        <v>2</v>
      </c>
      <c r="O23" s="81">
        <f>SUM(O17:O19)</f>
        <v>450</v>
      </c>
      <c r="P23" s="115">
        <f>SUM(P17)</f>
        <v>0</v>
      </c>
      <c r="Q23" s="127"/>
      <c r="R23" s="127"/>
      <c r="S23" s="131"/>
    </row>
    <row r="24" spans="1:19" ht="16.5" customHeight="1" x14ac:dyDescent="0.15">
      <c r="A24" s="599"/>
      <c r="B24" s="600"/>
      <c r="C24" s="600"/>
      <c r="D24" s="615"/>
      <c r="E24" s="615"/>
      <c r="F24" s="615"/>
      <c r="G24" s="615"/>
      <c r="H24" s="615"/>
      <c r="I24" s="615"/>
      <c r="J24" s="615"/>
      <c r="K24" s="615"/>
      <c r="L24" s="615"/>
      <c r="M24" s="615"/>
      <c r="N24" s="615"/>
      <c r="O24" s="615"/>
      <c r="P24" s="615"/>
      <c r="Q24" s="615"/>
      <c r="R24" s="615"/>
      <c r="S24" s="617"/>
    </row>
    <row r="25" spans="1:19" ht="16.5" customHeight="1" x14ac:dyDescent="0.15">
      <c r="A25" s="624"/>
      <c r="B25" s="621"/>
      <c r="C25" s="621"/>
      <c r="D25" s="621"/>
      <c r="E25" s="621"/>
      <c r="F25" s="621"/>
      <c r="G25" s="621"/>
      <c r="H25" s="621"/>
      <c r="I25" s="621"/>
      <c r="J25" s="621"/>
      <c r="K25" s="621"/>
      <c r="L25" s="621"/>
      <c r="M25" s="621"/>
      <c r="N25" s="622" t="s">
        <v>458</v>
      </c>
      <c r="O25" s="883">
        <f>SUM(P23)</f>
        <v>0</v>
      </c>
      <c r="P25" s="883"/>
      <c r="Q25" s="623" t="s">
        <v>460</v>
      </c>
      <c r="R25" s="884">
        <f>O23</f>
        <v>450</v>
      </c>
      <c r="S25" s="885"/>
    </row>
    <row r="26" spans="1:19" ht="16.5" customHeight="1" x14ac:dyDescent="0.15">
      <c r="A26" s="564" t="s">
        <v>858</v>
      </c>
      <c r="B26" s="565"/>
      <c r="C26" s="565"/>
      <c r="D26" s="565"/>
      <c r="E26" s="565"/>
      <c r="F26" s="564"/>
      <c r="G26" s="564"/>
      <c r="H26" s="565"/>
      <c r="I26" s="564"/>
      <c r="J26" s="564"/>
      <c r="K26" s="670"/>
      <c r="L26" s="626"/>
      <c r="M26" s="625"/>
      <c r="N26" s="627"/>
      <c r="O26" s="627"/>
      <c r="P26" s="627"/>
      <c r="Q26" s="625"/>
      <c r="R26" s="625"/>
      <c r="S26" s="20" t="s">
        <v>914</v>
      </c>
    </row>
    <row r="27" spans="1:19" ht="16.5" customHeight="1" x14ac:dyDescent="0.15">
      <c r="A27" s="671" t="s">
        <v>859</v>
      </c>
      <c r="B27" s="75"/>
      <c r="C27" s="75"/>
      <c r="D27" s="75"/>
      <c r="E27" s="75"/>
      <c r="F27" s="75"/>
      <c r="G27" s="75"/>
      <c r="H27" s="75"/>
      <c r="I27" s="75"/>
      <c r="K27" s="2"/>
      <c r="L27" s="2"/>
      <c r="M27" s="2"/>
      <c r="N27" s="2"/>
      <c r="O27" s="2"/>
      <c r="P27" s="2"/>
      <c r="Q27" s="2"/>
      <c r="R27" s="2"/>
      <c r="S27" s="2"/>
    </row>
    <row r="28" spans="1:19" ht="16.5" customHeight="1" x14ac:dyDescent="0.15">
      <c r="A28" s="671" t="s">
        <v>860</v>
      </c>
      <c r="B28" s="75"/>
      <c r="C28" s="75"/>
      <c r="D28" s="75"/>
      <c r="E28" s="75"/>
      <c r="F28" s="75"/>
      <c r="K28" s="332"/>
      <c r="L28" s="332"/>
      <c r="M28" s="2"/>
      <c r="N28" s="332"/>
      <c r="O28" s="111"/>
      <c r="P28" s="2"/>
      <c r="Q28" s="332"/>
      <c r="R28" s="111"/>
    </row>
    <row r="29" spans="1:19" ht="16.5" customHeight="1" x14ac:dyDescent="0.15">
      <c r="A29" s="112"/>
      <c r="B29" s="2"/>
      <c r="C29" s="2"/>
      <c r="D29" s="2"/>
      <c r="E29" s="2"/>
      <c r="F29" s="2"/>
      <c r="G29" s="2"/>
      <c r="H29" s="2"/>
      <c r="I29" s="2"/>
      <c r="J29" s="2"/>
      <c r="K29" s="2"/>
      <c r="L29" s="332"/>
      <c r="M29" s="332"/>
      <c r="N29" s="2"/>
      <c r="O29" s="2"/>
      <c r="P29" s="2"/>
      <c r="Q29" s="2"/>
      <c r="R29" s="332"/>
      <c r="S29" s="111"/>
    </row>
    <row r="30" spans="1:19" ht="16.5" customHeight="1" x14ac:dyDescent="0.15">
      <c r="A30" s="2"/>
      <c r="B30" s="2"/>
      <c r="C30" s="2"/>
      <c r="D30" s="2"/>
      <c r="E30" s="2"/>
      <c r="F30" s="2"/>
      <c r="G30" s="2"/>
      <c r="H30" s="2"/>
      <c r="I30" s="2"/>
      <c r="J30" s="2"/>
      <c r="K30" s="3"/>
      <c r="L30" s="71"/>
      <c r="M30" s="71"/>
      <c r="N30" s="2"/>
      <c r="O30" s="2"/>
      <c r="P30" s="2"/>
      <c r="Q30" s="3"/>
      <c r="R30" s="71"/>
      <c r="S30" s="111"/>
    </row>
    <row r="31" spans="1:19" ht="16.5" customHeight="1" x14ac:dyDescent="0.15">
      <c r="K31" s="110"/>
      <c r="L31" s="109"/>
      <c r="M31" s="109"/>
      <c r="Q31" s="110"/>
      <c r="R31" s="109"/>
      <c r="S31" s="108"/>
    </row>
    <row r="32" spans="1:19" ht="16.5" customHeight="1" x14ac:dyDescent="0.15">
      <c r="K32" s="110"/>
      <c r="L32" s="109"/>
      <c r="M32" s="109"/>
    </row>
    <row r="33" spans="11:19" ht="16.5" customHeight="1" x14ac:dyDescent="0.15">
      <c r="K33" s="110"/>
      <c r="L33" s="109"/>
      <c r="M33" s="109"/>
    </row>
    <row r="34" spans="11:19" ht="16.5" customHeight="1" x14ac:dyDescent="0.15">
      <c r="K34" s="110"/>
      <c r="L34" s="109"/>
      <c r="M34" s="109"/>
    </row>
    <row r="35" spans="11:19" ht="16.5" customHeight="1" x14ac:dyDescent="0.15">
      <c r="K35" s="110"/>
      <c r="L35" s="109"/>
      <c r="M35" s="109"/>
    </row>
    <row r="36" spans="11:19" ht="16.5" customHeight="1" x14ac:dyDescent="0.15">
      <c r="L36" s="107"/>
      <c r="M36" s="107"/>
      <c r="O36" s="107"/>
      <c r="P36" s="108"/>
      <c r="R36" s="107"/>
      <c r="S36" s="106"/>
    </row>
    <row r="38" spans="11:19" ht="16.5" customHeight="1" x14ac:dyDescent="0.15">
      <c r="N38" s="102"/>
      <c r="O38" s="105"/>
      <c r="P38" s="104"/>
      <c r="Q38" s="103"/>
      <c r="R38" s="103"/>
      <c r="S38" s="102"/>
    </row>
    <row r="40" spans="11:19" ht="16.5" customHeight="1" x14ac:dyDescent="0.15">
      <c r="S40" s="20"/>
    </row>
  </sheetData>
  <mergeCells count="18">
    <mergeCell ref="A4:B4"/>
    <mergeCell ref="D4:G4"/>
    <mergeCell ref="R14:S14"/>
    <mergeCell ref="D3:G3"/>
    <mergeCell ref="H3:I4"/>
    <mergeCell ref="J3:M4"/>
    <mergeCell ref="N3:N4"/>
    <mergeCell ref="R3:S3"/>
    <mergeCell ref="A15:A23"/>
    <mergeCell ref="N15:P15"/>
    <mergeCell ref="O25:P25"/>
    <mergeCell ref="R25:S25"/>
    <mergeCell ref="A6:A12"/>
    <mergeCell ref="B6:D6"/>
    <mergeCell ref="H6:J6"/>
    <mergeCell ref="N6:P6"/>
    <mergeCell ref="Q6:S6"/>
    <mergeCell ref="O14:P14"/>
  </mergeCells>
  <phoneticPr fontId="3"/>
  <conditionalFormatting sqref="D8">
    <cfRule type="expression" dxfId="3" priority="7" stopIfTrue="1">
      <formula>C8&lt;D8</formula>
    </cfRule>
  </conditionalFormatting>
  <conditionalFormatting sqref="J8">
    <cfRule type="expression" dxfId="2" priority="5" stopIfTrue="1">
      <formula>I8&lt;J8</formula>
    </cfRule>
  </conditionalFormatting>
  <conditionalFormatting sqref="P8:P9">
    <cfRule type="expression" dxfId="1" priority="3" stopIfTrue="1">
      <formula>O8&lt;P8</formula>
    </cfRule>
  </conditionalFormatting>
  <conditionalFormatting sqref="P17">
    <cfRule type="expression" dxfId="0" priority="1" stopIfTrue="1">
      <formula>O17&lt;P17</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F85"/>
  <sheetViews>
    <sheetView workbookViewId="0">
      <selection sqref="A1:J4"/>
    </sheetView>
  </sheetViews>
  <sheetFormatPr defaultColWidth="1.875" defaultRowHeight="11.25" customHeight="1" x14ac:dyDescent="0.15"/>
  <cols>
    <col min="1" max="58" width="2" style="132" customWidth="1"/>
    <col min="59" max="16384" width="1.875" style="132"/>
  </cols>
  <sheetData>
    <row r="1" spans="1:58" ht="11.25" customHeight="1" x14ac:dyDescent="0.15">
      <c r="A1" s="1065" t="s">
        <v>146</v>
      </c>
      <c r="B1" s="1065"/>
      <c r="C1" s="1065"/>
      <c r="D1" s="1065"/>
      <c r="E1" s="1065"/>
      <c r="F1" s="1065"/>
      <c r="G1" s="1065"/>
      <c r="H1" s="1065"/>
      <c r="I1" s="1065"/>
      <c r="J1" s="1065"/>
      <c r="U1" s="1066" t="s">
        <v>147</v>
      </c>
      <c r="V1" s="1066"/>
      <c r="W1" s="1066"/>
      <c r="X1" s="1066"/>
      <c r="Y1" s="1066"/>
      <c r="Z1" s="1066"/>
      <c r="AA1" s="1066"/>
      <c r="AB1" s="1066"/>
      <c r="AC1" s="1066"/>
      <c r="AD1" s="1066"/>
      <c r="AE1" s="1066"/>
      <c r="AF1" s="1066"/>
      <c r="AG1" s="1066"/>
      <c r="AH1" s="1066"/>
      <c r="AI1" s="1066"/>
      <c r="AJ1" s="1066"/>
      <c r="AK1" s="1066"/>
      <c r="AL1" s="1066"/>
      <c r="AN1" s="133"/>
      <c r="AO1" s="133"/>
      <c r="AP1" s="1068" t="s">
        <v>108</v>
      </c>
      <c r="AQ1" s="1068"/>
      <c r="AR1" s="1068"/>
      <c r="AS1" s="1068"/>
      <c r="AT1" s="1068"/>
      <c r="AU1" s="1068"/>
      <c r="AV1" s="1068"/>
      <c r="AW1" s="1068"/>
      <c r="AX1" s="1068"/>
      <c r="AY1" s="1068"/>
      <c r="AZ1" s="1068"/>
      <c r="BA1" s="1068"/>
      <c r="BB1" s="1068"/>
      <c r="BC1" s="1068"/>
      <c r="BD1" s="1068"/>
      <c r="BE1" s="1068"/>
      <c r="BF1" s="1068"/>
    </row>
    <row r="2" spans="1:58" ht="11.25" customHeight="1" thickBot="1" x14ac:dyDescent="0.2">
      <c r="A2" s="1065"/>
      <c r="B2" s="1065"/>
      <c r="C2" s="1065"/>
      <c r="D2" s="1065"/>
      <c r="E2" s="1065"/>
      <c r="F2" s="1065"/>
      <c r="G2" s="1065"/>
      <c r="H2" s="1065"/>
      <c r="I2" s="1065"/>
      <c r="J2" s="1065"/>
      <c r="U2" s="1067"/>
      <c r="V2" s="1067"/>
      <c r="W2" s="1067"/>
      <c r="X2" s="1067"/>
      <c r="Y2" s="1067"/>
      <c r="Z2" s="1067"/>
      <c r="AA2" s="1067"/>
      <c r="AB2" s="1067"/>
      <c r="AC2" s="1067"/>
      <c r="AD2" s="1067"/>
      <c r="AE2" s="1067"/>
      <c r="AF2" s="1067"/>
      <c r="AG2" s="1067"/>
      <c r="AH2" s="1067"/>
      <c r="AI2" s="1067"/>
      <c r="AJ2" s="1067"/>
      <c r="AK2" s="1067"/>
      <c r="AL2" s="1067"/>
      <c r="AM2" s="133"/>
      <c r="AN2" s="133"/>
      <c r="AO2" s="133"/>
      <c r="AP2" s="1068"/>
      <c r="AQ2" s="1068"/>
      <c r="AR2" s="1068"/>
      <c r="AS2" s="1068"/>
      <c r="AT2" s="1068"/>
      <c r="AU2" s="1068"/>
      <c r="AV2" s="1068"/>
      <c r="AW2" s="1068"/>
      <c r="AX2" s="1068"/>
      <c r="AY2" s="1068"/>
      <c r="AZ2" s="1068"/>
      <c r="BA2" s="1068"/>
      <c r="BB2" s="1068"/>
      <c r="BC2" s="1068"/>
      <c r="BD2" s="1068"/>
      <c r="BE2" s="1068"/>
      <c r="BF2" s="1068"/>
    </row>
    <row r="3" spans="1:58" ht="5.25" customHeight="1" thickTop="1" x14ac:dyDescent="0.15">
      <c r="A3" s="1065"/>
      <c r="B3" s="1065"/>
      <c r="C3" s="1065"/>
      <c r="D3" s="1065"/>
      <c r="E3" s="1065"/>
      <c r="F3" s="1065"/>
      <c r="G3" s="1065"/>
      <c r="H3" s="1065"/>
      <c r="I3" s="1065"/>
      <c r="J3" s="1065"/>
      <c r="AQ3" s="943" t="s">
        <v>148</v>
      </c>
      <c r="AR3" s="943"/>
      <c r="AS3" s="943"/>
      <c r="AT3" s="943"/>
      <c r="AU3" s="943"/>
      <c r="AV3" s="943"/>
      <c r="AW3" s="943"/>
      <c r="AX3" s="943"/>
      <c r="AY3" s="943"/>
      <c r="AZ3" s="943"/>
      <c r="BA3" s="943"/>
      <c r="BB3" s="943"/>
      <c r="BC3" s="943"/>
      <c r="BD3" s="943"/>
      <c r="BE3" s="943"/>
      <c r="BF3" s="943"/>
    </row>
    <row r="4" spans="1:58" ht="11.25" customHeight="1" x14ac:dyDescent="0.15">
      <c r="A4" s="1065"/>
      <c r="B4" s="1065"/>
      <c r="C4" s="1065"/>
      <c r="D4" s="1065"/>
      <c r="E4" s="1065"/>
      <c r="F4" s="1065"/>
      <c r="G4" s="1065"/>
      <c r="H4" s="1065"/>
      <c r="I4" s="1065"/>
      <c r="J4" s="1065"/>
      <c r="AA4" s="1069" t="s">
        <v>149</v>
      </c>
      <c r="AB4" s="1069"/>
      <c r="AC4" s="1069"/>
      <c r="AD4" s="1069"/>
      <c r="AE4" s="1069"/>
      <c r="AF4" s="1069"/>
      <c r="AG4" s="1069"/>
      <c r="AQ4" s="943"/>
      <c r="AR4" s="943"/>
      <c r="AS4" s="943"/>
      <c r="AT4" s="943"/>
      <c r="AU4" s="943"/>
      <c r="AV4" s="943"/>
      <c r="AW4" s="943"/>
      <c r="AX4" s="943"/>
      <c r="AY4" s="943"/>
      <c r="AZ4" s="943"/>
      <c r="BA4" s="943"/>
      <c r="BB4" s="943"/>
      <c r="BC4" s="943"/>
      <c r="BD4" s="943"/>
      <c r="BE4" s="943"/>
      <c r="BF4" s="943"/>
    </row>
    <row r="5" spans="1:58" ht="5.25" customHeight="1" x14ac:dyDescent="0.15"/>
    <row r="6" spans="1:58" ht="7.5" customHeight="1" x14ac:dyDescent="0.15">
      <c r="A6" s="134"/>
      <c r="B6" s="135"/>
      <c r="C6" s="135"/>
      <c r="D6" s="136"/>
      <c r="E6" s="135"/>
      <c r="F6" s="135"/>
      <c r="G6" s="135"/>
      <c r="H6" s="135"/>
      <c r="I6" s="135"/>
      <c r="J6" s="135"/>
      <c r="K6" s="135"/>
      <c r="L6" s="135"/>
      <c r="M6" s="135"/>
      <c r="N6" s="135"/>
      <c r="O6" s="135"/>
      <c r="P6" s="135"/>
      <c r="Q6" s="135"/>
      <c r="R6" s="135"/>
      <c r="S6" s="135"/>
      <c r="T6" s="135"/>
      <c r="U6" s="1070" t="s">
        <v>150</v>
      </c>
      <c r="V6" s="1070"/>
      <c r="W6" s="1071"/>
      <c r="X6" s="134"/>
      <c r="Y6" s="135"/>
      <c r="Z6" s="135"/>
      <c r="AA6" s="136"/>
      <c r="AB6" s="135"/>
      <c r="AC6" s="135"/>
      <c r="AD6" s="135"/>
      <c r="AE6" s="135"/>
      <c r="AF6" s="135"/>
      <c r="AG6" s="135"/>
      <c r="AH6" s="135"/>
      <c r="AI6" s="136"/>
      <c r="AJ6" s="135"/>
      <c r="AK6" s="136"/>
      <c r="AL6" s="135"/>
      <c r="AM6" s="135"/>
      <c r="AN6" s="135"/>
      <c r="AO6" s="135"/>
      <c r="AP6" s="135"/>
      <c r="AQ6" s="135"/>
      <c r="AR6" s="135"/>
      <c r="AS6" s="135"/>
      <c r="AT6" s="134"/>
      <c r="AU6" s="135"/>
      <c r="AV6" s="136"/>
      <c r="AW6" s="135"/>
      <c r="AX6" s="135"/>
      <c r="AY6" s="135"/>
      <c r="AZ6" s="135"/>
      <c r="BA6" s="135"/>
      <c r="BB6" s="135"/>
      <c r="BC6" s="135"/>
      <c r="BD6" s="135"/>
      <c r="BE6" s="135"/>
      <c r="BF6" s="136"/>
    </row>
    <row r="7" spans="1:58" ht="11.25" customHeight="1" x14ac:dyDescent="0.15">
      <c r="A7" s="1002" t="s">
        <v>109</v>
      </c>
      <c r="B7" s="1003"/>
      <c r="C7" s="1003"/>
      <c r="D7" s="1004"/>
      <c r="E7" s="1074">
        <f>'部数表　１'!L5</f>
        <v>0</v>
      </c>
      <c r="F7" s="1075"/>
      <c r="G7" s="1075"/>
      <c r="H7" s="1075"/>
      <c r="I7" s="1075"/>
      <c r="J7" s="1075"/>
      <c r="K7" s="1075"/>
      <c r="L7" s="1075"/>
      <c r="M7" s="1075"/>
      <c r="N7" s="1075"/>
      <c r="O7" s="1075"/>
      <c r="P7" s="1075"/>
      <c r="Q7" s="1075"/>
      <c r="R7" s="1075"/>
      <c r="U7" s="1072"/>
      <c r="V7" s="1072"/>
      <c r="W7" s="1073"/>
      <c r="X7" s="1002" t="s">
        <v>110</v>
      </c>
      <c r="Y7" s="1003"/>
      <c r="Z7" s="1003"/>
      <c r="AA7" s="1004"/>
      <c r="AB7" s="1050" t="s">
        <v>151</v>
      </c>
      <c r="AC7" s="1051"/>
      <c r="AD7" s="1051"/>
      <c r="AI7" s="137"/>
      <c r="AJ7" s="1029" t="s">
        <v>152</v>
      </c>
      <c r="AK7" s="1031"/>
      <c r="AL7" s="1029" t="s">
        <v>153</v>
      </c>
      <c r="AM7" s="1030"/>
      <c r="AN7" s="1030"/>
      <c r="AO7" s="1030"/>
      <c r="AP7" s="1030"/>
      <c r="AQ7" s="1030"/>
      <c r="AR7" s="1030"/>
      <c r="AS7" s="1031"/>
      <c r="AT7" s="138"/>
      <c r="AU7" s="139" t="s">
        <v>154</v>
      </c>
      <c r="AV7" s="137"/>
      <c r="AW7" s="1061" t="s">
        <v>155</v>
      </c>
      <c r="AX7" s="1062"/>
      <c r="AY7" s="1062"/>
      <c r="AZ7" s="1062"/>
      <c r="BA7" s="1062"/>
      <c r="BB7" s="1062"/>
      <c r="BC7" s="1062"/>
      <c r="BD7" s="1062"/>
      <c r="BE7" s="1062"/>
      <c r="BF7" s="1063"/>
    </row>
    <row r="8" spans="1:58" ht="11.25" customHeight="1" x14ac:dyDescent="0.15">
      <c r="A8" s="1002"/>
      <c r="B8" s="1003"/>
      <c r="C8" s="1003"/>
      <c r="D8" s="1004"/>
      <c r="E8" s="1074"/>
      <c r="F8" s="1075"/>
      <c r="G8" s="1075"/>
      <c r="H8" s="1075"/>
      <c r="I8" s="1075"/>
      <c r="J8" s="1075"/>
      <c r="K8" s="1075"/>
      <c r="L8" s="1075"/>
      <c r="M8" s="1075"/>
      <c r="N8" s="1075"/>
      <c r="O8" s="1075"/>
      <c r="P8" s="1075"/>
      <c r="Q8" s="1075"/>
      <c r="R8" s="1075"/>
      <c r="S8" s="140"/>
      <c r="T8" s="140" t="s">
        <v>156</v>
      </c>
      <c r="X8" s="138"/>
      <c r="AA8" s="137"/>
      <c r="AB8" s="1050" t="s">
        <v>157</v>
      </c>
      <c r="AC8" s="1051"/>
      <c r="AD8" s="1051"/>
      <c r="AF8" s="1064"/>
      <c r="AG8" s="1064"/>
      <c r="AH8" s="1064"/>
      <c r="AI8" s="137"/>
      <c r="AJ8" s="1029" t="s">
        <v>158</v>
      </c>
      <c r="AK8" s="1031"/>
      <c r="AT8" s="138"/>
      <c r="AU8" s="139" t="s">
        <v>159</v>
      </c>
      <c r="AV8" s="137"/>
      <c r="AW8" s="1061"/>
      <c r="AX8" s="1062"/>
      <c r="AY8" s="1062"/>
      <c r="AZ8" s="1062"/>
      <c r="BA8" s="1062"/>
      <c r="BB8" s="1062"/>
      <c r="BC8" s="1062"/>
      <c r="BD8" s="1062"/>
      <c r="BE8" s="1062"/>
      <c r="BF8" s="1063"/>
    </row>
    <row r="9" spans="1:58" ht="11.25" customHeight="1" x14ac:dyDescent="0.15">
      <c r="A9" s="1002"/>
      <c r="B9" s="1003"/>
      <c r="C9" s="1003"/>
      <c r="D9" s="1004"/>
      <c r="E9" s="1074"/>
      <c r="F9" s="1075"/>
      <c r="G9" s="1075"/>
      <c r="H9" s="1075"/>
      <c r="I9" s="1075"/>
      <c r="J9" s="1075"/>
      <c r="K9" s="1075"/>
      <c r="L9" s="1075"/>
      <c r="M9" s="1075"/>
      <c r="N9" s="1075"/>
      <c r="O9" s="1075"/>
      <c r="P9" s="1075"/>
      <c r="Q9" s="1075"/>
      <c r="R9" s="1075"/>
      <c r="U9" s="1076" t="s">
        <v>160</v>
      </c>
      <c r="V9" s="1076"/>
      <c r="W9" s="1077"/>
      <c r="X9" s="1002" t="s">
        <v>161</v>
      </c>
      <c r="Y9" s="1003"/>
      <c r="Z9" s="1003"/>
      <c r="AA9" s="1004"/>
      <c r="AB9" s="1050" t="s">
        <v>162</v>
      </c>
      <c r="AC9" s="1051"/>
      <c r="AD9" s="1051"/>
      <c r="AE9" s="141" t="s">
        <v>163</v>
      </c>
      <c r="AF9" s="1064"/>
      <c r="AG9" s="1064"/>
      <c r="AH9" s="1064"/>
      <c r="AI9" s="142" t="s">
        <v>164</v>
      </c>
      <c r="AJ9" s="1029" t="s">
        <v>165</v>
      </c>
      <c r="AK9" s="1031"/>
      <c r="AL9" s="1029" t="s">
        <v>166</v>
      </c>
      <c r="AM9" s="1030"/>
      <c r="AN9" s="1030"/>
      <c r="AO9" s="1030"/>
      <c r="AP9" s="1030"/>
      <c r="AQ9" s="1030"/>
      <c r="AR9" s="1030"/>
      <c r="AS9" s="1031"/>
      <c r="AT9" s="138"/>
      <c r="AU9" s="139" t="s">
        <v>167</v>
      </c>
      <c r="AV9" s="137"/>
      <c r="AW9" s="1061"/>
      <c r="AX9" s="1062"/>
      <c r="AY9" s="1062"/>
      <c r="AZ9" s="1062"/>
      <c r="BA9" s="1062"/>
      <c r="BB9" s="1062"/>
      <c r="BC9" s="1062"/>
      <c r="BD9" s="1062"/>
      <c r="BE9" s="1062"/>
      <c r="BF9" s="1063"/>
    </row>
    <row r="10" spans="1:58" ht="7.5" customHeight="1" x14ac:dyDescent="0.15">
      <c r="A10" s="143"/>
      <c r="B10" s="144"/>
      <c r="C10" s="144"/>
      <c r="D10" s="145"/>
      <c r="E10" s="144"/>
      <c r="F10" s="144"/>
      <c r="G10" s="144"/>
      <c r="H10" s="144"/>
      <c r="I10" s="144"/>
      <c r="J10" s="144"/>
      <c r="K10" s="144"/>
      <c r="L10" s="144"/>
      <c r="M10" s="144"/>
      <c r="N10" s="144"/>
      <c r="O10" s="144"/>
      <c r="P10" s="144"/>
      <c r="Q10" s="144"/>
      <c r="R10" s="144"/>
      <c r="S10" s="144"/>
      <c r="T10" s="144"/>
      <c r="U10" s="1078"/>
      <c r="V10" s="1078"/>
      <c r="W10" s="1079"/>
      <c r="X10" s="143"/>
      <c r="Y10" s="144"/>
      <c r="Z10" s="144"/>
      <c r="AA10" s="145"/>
      <c r="AB10" s="144"/>
      <c r="AC10" s="144"/>
      <c r="AD10" s="144"/>
      <c r="AE10" s="144"/>
      <c r="AF10" s="144"/>
      <c r="AG10" s="144"/>
      <c r="AH10" s="144"/>
      <c r="AI10" s="145"/>
      <c r="AJ10" s="144"/>
      <c r="AK10" s="145"/>
      <c r="AL10" s="144"/>
      <c r="AM10" s="144"/>
      <c r="AN10" s="144"/>
      <c r="AO10" s="144"/>
      <c r="AP10" s="144"/>
      <c r="AQ10" s="144"/>
      <c r="AR10" s="144"/>
      <c r="AS10" s="144"/>
      <c r="AT10" s="143"/>
      <c r="AU10" s="144"/>
      <c r="AV10" s="145"/>
      <c r="AW10" s="144"/>
      <c r="AX10" s="144"/>
      <c r="AY10" s="144"/>
      <c r="AZ10" s="144"/>
      <c r="BA10" s="144"/>
      <c r="BB10" s="144"/>
      <c r="BC10" s="144"/>
      <c r="BD10" s="144"/>
      <c r="BE10" s="144"/>
      <c r="BF10" s="145"/>
    </row>
    <row r="11" spans="1:58" ht="13.5" customHeight="1" x14ac:dyDescent="0.15">
      <c r="A11" s="991" t="s">
        <v>168</v>
      </c>
      <c r="B11" s="992"/>
      <c r="C11" s="992"/>
      <c r="D11" s="993"/>
      <c r="E11" s="135"/>
      <c r="F11" s="1032" t="s">
        <v>169</v>
      </c>
      <c r="G11" s="1032"/>
      <c r="H11" s="1032"/>
      <c r="I11" s="1032"/>
      <c r="J11" s="1032"/>
      <c r="K11" s="1032"/>
      <c r="L11" s="1032"/>
      <c r="M11" s="1032"/>
      <c r="N11" s="1032"/>
      <c r="O11" s="1032"/>
      <c r="P11" s="1032"/>
      <c r="Q11" s="1032"/>
      <c r="R11" s="1032"/>
      <c r="S11" s="1032"/>
      <c r="T11" s="1032"/>
      <c r="U11" s="1032"/>
      <c r="V11" s="1032"/>
      <c r="W11" s="1032"/>
      <c r="X11" s="1032"/>
      <c r="Y11" s="1032"/>
      <c r="Z11" s="135"/>
      <c r="AA11" s="136"/>
      <c r="AB11" s="135"/>
      <c r="AC11" s="1034" t="s">
        <v>170</v>
      </c>
      <c r="AD11" s="1034"/>
      <c r="AE11" s="1034"/>
      <c r="AF11" s="1034"/>
      <c r="AG11" s="1034"/>
      <c r="AH11" s="1034"/>
      <c r="AI11" s="1034"/>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6"/>
    </row>
    <row r="12" spans="1:58" ht="13.5" customHeight="1" x14ac:dyDescent="0.15">
      <c r="A12" s="1002"/>
      <c r="B12" s="1003"/>
      <c r="C12" s="1003"/>
      <c r="D12" s="1004"/>
      <c r="F12" s="1033"/>
      <c r="G12" s="1033"/>
      <c r="H12" s="1033"/>
      <c r="I12" s="1033"/>
      <c r="J12" s="1033"/>
      <c r="K12" s="1033"/>
      <c r="L12" s="1033"/>
      <c r="M12" s="1033"/>
      <c r="N12" s="1033"/>
      <c r="O12" s="1033"/>
      <c r="P12" s="1033"/>
      <c r="Q12" s="1033"/>
      <c r="R12" s="1033"/>
      <c r="S12" s="1033"/>
      <c r="T12" s="1033"/>
      <c r="U12" s="1033"/>
      <c r="V12" s="1033"/>
      <c r="W12" s="1033"/>
      <c r="X12" s="1033"/>
      <c r="Y12" s="1033"/>
      <c r="AA12" s="137"/>
      <c r="AC12" s="1035" t="s">
        <v>171</v>
      </c>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37"/>
    </row>
    <row r="13" spans="1:58" ht="7.5" customHeight="1" x14ac:dyDescent="0.15">
      <c r="A13" s="138"/>
      <c r="D13" s="137"/>
      <c r="AA13" s="137"/>
      <c r="AC13" s="1036"/>
      <c r="AD13" s="1036"/>
      <c r="AE13" s="1036"/>
      <c r="AF13" s="1036"/>
      <c r="AG13" s="1036"/>
      <c r="AH13" s="1036"/>
      <c r="AI13" s="1036"/>
      <c r="AJ13" s="1036"/>
      <c r="AK13" s="1036"/>
      <c r="AL13" s="1036"/>
      <c r="AM13" s="1036"/>
      <c r="AN13" s="1036"/>
      <c r="AO13" s="1036"/>
      <c r="AP13" s="1036"/>
      <c r="AQ13" s="1036"/>
      <c r="AR13" s="1036"/>
      <c r="AS13" s="1036"/>
      <c r="AT13" s="1036"/>
      <c r="AU13" s="1036"/>
      <c r="AV13" s="1036"/>
      <c r="AW13" s="1036"/>
      <c r="AX13" s="1036"/>
      <c r="AY13" s="1036"/>
      <c r="AZ13" s="1036"/>
      <c r="BA13" s="1036"/>
      <c r="BB13" s="1036"/>
      <c r="BC13" s="1036"/>
      <c r="BD13" s="1036"/>
      <c r="BE13" s="1036"/>
      <c r="BF13" s="137"/>
    </row>
    <row r="14" spans="1:58" ht="7.5" customHeight="1" x14ac:dyDescent="0.15">
      <c r="A14" s="138"/>
      <c r="D14" s="137"/>
      <c r="F14" s="1052" t="s">
        <v>172</v>
      </c>
      <c r="G14" s="1052"/>
      <c r="H14" s="1052"/>
      <c r="I14" s="1052"/>
      <c r="J14" s="1052"/>
      <c r="K14" s="1052"/>
      <c r="L14" s="1052"/>
      <c r="M14" s="1052"/>
      <c r="N14" s="1027"/>
      <c r="O14" s="1027"/>
      <c r="P14" s="1027"/>
      <c r="Q14" s="1027"/>
      <c r="R14" s="1027"/>
      <c r="S14" s="1027"/>
      <c r="T14" s="1027"/>
      <c r="U14" s="1027"/>
      <c r="V14" s="1027"/>
      <c r="W14" s="1027"/>
      <c r="X14" s="1027"/>
      <c r="Y14" s="1027"/>
      <c r="AA14" s="137"/>
      <c r="AC14" s="1044" t="s">
        <v>173</v>
      </c>
      <c r="AD14" s="1044"/>
      <c r="AE14" s="1044"/>
      <c r="AF14" s="1044"/>
      <c r="AG14" s="1044"/>
      <c r="AH14" s="1044"/>
      <c r="AI14" s="1044"/>
      <c r="AJ14" s="1044"/>
      <c r="AK14" s="1044"/>
      <c r="AL14" s="1044"/>
      <c r="AM14" s="1044"/>
      <c r="AN14" s="1044"/>
      <c r="AO14" s="1044"/>
      <c r="AP14" s="1044"/>
      <c r="AQ14" s="1044" t="s">
        <v>174</v>
      </c>
      <c r="AR14" s="1044"/>
      <c r="AS14" s="1044"/>
      <c r="AT14" s="1044"/>
      <c r="AU14" s="1044"/>
      <c r="AV14" s="1044"/>
      <c r="AW14" s="1044"/>
      <c r="AX14" s="1044"/>
      <c r="AY14" s="1044"/>
      <c r="AZ14" s="1044"/>
      <c r="BA14" s="1044"/>
      <c r="BB14" s="1044"/>
      <c r="BC14" s="1044"/>
      <c r="BD14" s="1044"/>
      <c r="BE14" s="1044"/>
      <c r="BF14" s="137"/>
    </row>
    <row r="15" spans="1:58" ht="7.5" customHeight="1" x14ac:dyDescent="0.15">
      <c r="A15" s="138"/>
      <c r="D15" s="137"/>
      <c r="F15" s="1052"/>
      <c r="G15" s="1052"/>
      <c r="H15" s="1052"/>
      <c r="I15" s="1052"/>
      <c r="J15" s="1052"/>
      <c r="K15" s="1052"/>
      <c r="L15" s="1052"/>
      <c r="M15" s="1052"/>
      <c r="N15" s="1028"/>
      <c r="O15" s="1028"/>
      <c r="P15" s="1028"/>
      <c r="Q15" s="1028"/>
      <c r="R15" s="1028"/>
      <c r="S15" s="1028"/>
      <c r="T15" s="1028"/>
      <c r="U15" s="1028"/>
      <c r="V15" s="1028"/>
      <c r="W15" s="1028"/>
      <c r="X15" s="1028"/>
      <c r="Y15" s="1028"/>
      <c r="AA15" s="137"/>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37"/>
    </row>
    <row r="16" spans="1:58" ht="7.5" customHeight="1" x14ac:dyDescent="0.15">
      <c r="A16" s="143"/>
      <c r="B16" s="144"/>
      <c r="C16" s="144"/>
      <c r="D16" s="145"/>
      <c r="E16" s="144"/>
      <c r="F16" s="144"/>
      <c r="G16" s="144"/>
      <c r="H16" s="144"/>
      <c r="I16" s="144"/>
      <c r="J16" s="144"/>
      <c r="K16" s="144"/>
      <c r="L16" s="144"/>
      <c r="M16" s="144"/>
      <c r="N16" s="144"/>
      <c r="O16" s="144"/>
      <c r="P16" s="144"/>
      <c r="Q16" s="144"/>
      <c r="R16" s="144"/>
      <c r="S16" s="144"/>
      <c r="T16" s="144"/>
      <c r="U16" s="144"/>
      <c r="V16" s="144"/>
      <c r="W16" s="144"/>
      <c r="X16" s="144"/>
      <c r="Y16" s="144"/>
      <c r="Z16" s="144"/>
      <c r="AA16" s="145"/>
      <c r="AB16" s="144"/>
      <c r="AC16" s="1047"/>
      <c r="AD16" s="1047"/>
      <c r="AE16" s="1047"/>
      <c r="AF16" s="1047"/>
      <c r="AG16" s="1047"/>
      <c r="AH16" s="1047"/>
      <c r="AI16" s="1047"/>
      <c r="AJ16" s="1047"/>
      <c r="AK16" s="1047"/>
      <c r="AL16" s="1047"/>
      <c r="AM16" s="1047"/>
      <c r="AN16" s="1047"/>
      <c r="AO16" s="1047"/>
      <c r="AP16" s="1047"/>
      <c r="AQ16" s="1047"/>
      <c r="AR16" s="1047"/>
      <c r="AS16" s="1047"/>
      <c r="AT16" s="1047"/>
      <c r="AU16" s="1047"/>
      <c r="AV16" s="1047"/>
      <c r="AW16" s="1047"/>
      <c r="AX16" s="1047"/>
      <c r="AY16" s="1047"/>
      <c r="AZ16" s="1047"/>
      <c r="BA16" s="1047"/>
      <c r="BB16" s="1047"/>
      <c r="BC16" s="1047"/>
      <c r="BD16" s="1047"/>
      <c r="BE16" s="1047"/>
      <c r="BF16" s="145"/>
    </row>
    <row r="17" spans="1:58" ht="7.5" customHeight="1" x14ac:dyDescent="0.15">
      <c r="A17" s="138"/>
      <c r="B17" s="135"/>
      <c r="C17" s="135"/>
      <c r="D17" s="136"/>
      <c r="E17" s="135"/>
      <c r="F17" s="135"/>
      <c r="G17" s="135"/>
      <c r="H17" s="135"/>
      <c r="I17" s="135"/>
      <c r="J17" s="135"/>
      <c r="K17" s="135"/>
      <c r="L17" s="135"/>
      <c r="M17" s="135"/>
      <c r="N17" s="135"/>
      <c r="O17" s="135"/>
      <c r="P17" s="135"/>
      <c r="Q17" s="135"/>
      <c r="R17" s="135"/>
      <c r="S17" s="135"/>
      <c r="T17" s="135"/>
      <c r="U17" s="135"/>
      <c r="V17" s="135"/>
      <c r="W17" s="135"/>
      <c r="X17" s="135"/>
      <c r="Y17" s="135"/>
      <c r="Z17" s="135"/>
      <c r="AA17" s="136"/>
      <c r="AB17" s="1043" t="s">
        <v>111</v>
      </c>
      <c r="AC17" s="1044"/>
      <c r="AD17" s="1044"/>
      <c r="AE17" s="1045"/>
      <c r="AF17" s="1054"/>
      <c r="AG17" s="1037"/>
      <c r="AH17" s="1037"/>
      <c r="AI17" s="1037"/>
      <c r="AJ17" s="1037"/>
      <c r="AK17" s="1055"/>
      <c r="AL17" s="1015" t="s">
        <v>175</v>
      </c>
      <c r="AM17" s="1013"/>
      <c r="AN17" s="1013"/>
      <c r="AO17" s="1013"/>
      <c r="AP17" s="1017"/>
      <c r="AQ17" s="1054"/>
      <c r="AR17" s="1037"/>
      <c r="AS17" s="1037"/>
      <c r="AT17" s="1013" t="s">
        <v>176</v>
      </c>
      <c r="AU17" s="1037"/>
      <c r="AV17" s="1037"/>
      <c r="AW17" s="1037"/>
      <c r="AX17" s="1013" t="s">
        <v>167</v>
      </c>
      <c r="AY17" s="1037"/>
      <c r="AZ17" s="1037"/>
      <c r="BA17" s="1037"/>
      <c r="BB17" s="1013" t="s">
        <v>177</v>
      </c>
      <c r="BC17" s="135"/>
      <c r="BD17" s="135"/>
      <c r="BE17" s="135"/>
      <c r="BF17" s="136"/>
    </row>
    <row r="18" spans="1:58" ht="12" customHeight="1" x14ac:dyDescent="0.15">
      <c r="A18" s="1002" t="s">
        <v>178</v>
      </c>
      <c r="B18" s="1003"/>
      <c r="C18" s="1003"/>
      <c r="D18" s="1004"/>
      <c r="F18" s="1039" t="str">
        <f>'部数表　１'!H10</f>
        <v>T  青森西部</v>
      </c>
      <c r="G18" s="1040"/>
      <c r="H18" s="1040"/>
      <c r="I18" s="1040"/>
      <c r="J18" s="1040"/>
      <c r="K18" s="1040"/>
      <c r="L18" s="1040"/>
      <c r="M18" s="1040"/>
      <c r="N18" s="1040"/>
      <c r="O18" s="1040"/>
      <c r="P18" s="1040"/>
      <c r="Q18" s="1040"/>
      <c r="R18" s="1040"/>
      <c r="S18" s="1040"/>
      <c r="T18" s="1040"/>
      <c r="U18" s="1040"/>
      <c r="V18" s="1040"/>
      <c r="W18" s="1040"/>
      <c r="X18" s="1040"/>
      <c r="Y18" s="1040"/>
      <c r="AA18" s="137"/>
      <c r="AB18" s="1046"/>
      <c r="AC18" s="1047"/>
      <c r="AD18" s="1047"/>
      <c r="AE18" s="1048"/>
      <c r="AF18" s="1056"/>
      <c r="AG18" s="1038"/>
      <c r="AH18" s="1038"/>
      <c r="AI18" s="1038"/>
      <c r="AJ18" s="1038"/>
      <c r="AK18" s="1057"/>
      <c r="AL18" s="1016"/>
      <c r="AM18" s="1014"/>
      <c r="AN18" s="1014"/>
      <c r="AO18" s="1014"/>
      <c r="AP18" s="1018"/>
      <c r="AQ18" s="1056"/>
      <c r="AR18" s="1038"/>
      <c r="AS18" s="1038"/>
      <c r="AT18" s="1014"/>
      <c r="AU18" s="1038"/>
      <c r="AV18" s="1038"/>
      <c r="AW18" s="1038"/>
      <c r="AX18" s="1014"/>
      <c r="AY18" s="1038"/>
      <c r="AZ18" s="1038"/>
      <c r="BA18" s="1038"/>
      <c r="BB18" s="1014"/>
      <c r="BC18" s="144"/>
      <c r="BD18" s="144"/>
      <c r="BE18" s="144"/>
      <c r="BF18" s="145"/>
    </row>
    <row r="19" spans="1:58" ht="12.75" customHeight="1" x14ac:dyDescent="0.15">
      <c r="A19" s="1002" t="s">
        <v>179</v>
      </c>
      <c r="B19" s="1003"/>
      <c r="C19" s="1003"/>
      <c r="D19" s="1004"/>
      <c r="F19" s="1041"/>
      <c r="G19" s="1041"/>
      <c r="H19" s="1041"/>
      <c r="I19" s="1041"/>
      <c r="J19" s="1041"/>
      <c r="K19" s="1041"/>
      <c r="L19" s="1041"/>
      <c r="M19" s="1041"/>
      <c r="N19" s="1041"/>
      <c r="O19" s="1041"/>
      <c r="P19" s="1041"/>
      <c r="Q19" s="1041"/>
      <c r="R19" s="1041"/>
      <c r="S19" s="1041"/>
      <c r="T19" s="1041"/>
      <c r="U19" s="1041"/>
      <c r="V19" s="1041"/>
      <c r="W19" s="1041"/>
      <c r="X19" s="1041"/>
      <c r="Y19" s="1041"/>
      <c r="Z19" s="139" t="s">
        <v>180</v>
      </c>
      <c r="AA19" s="137"/>
      <c r="AB19" s="1015" t="s">
        <v>181</v>
      </c>
      <c r="AC19" s="1013"/>
      <c r="AD19" s="1013"/>
      <c r="AE19" s="1013"/>
      <c r="AF19" s="1013"/>
      <c r="AG19" s="1013"/>
      <c r="AH19" s="1017"/>
      <c r="AI19" s="1042" t="s">
        <v>182</v>
      </c>
      <c r="AJ19" s="1020"/>
      <c r="AK19" s="1020"/>
      <c r="AL19" s="1020"/>
      <c r="AM19" s="1020"/>
      <c r="AN19" s="1020"/>
      <c r="AO19" s="1020"/>
      <c r="AP19" s="1020"/>
      <c r="AQ19" s="1020"/>
      <c r="AR19" s="1020"/>
      <c r="AS19" s="1020"/>
      <c r="AT19" s="1020"/>
      <c r="AU19" s="1020"/>
      <c r="AV19" s="1020"/>
      <c r="AW19" s="1020"/>
      <c r="AX19" s="1020"/>
      <c r="AY19" s="1020"/>
      <c r="AZ19" s="1020"/>
      <c r="BA19" s="1020"/>
      <c r="BB19" s="1020"/>
      <c r="BC19" s="1020"/>
      <c r="BD19" s="1020"/>
      <c r="BE19" s="1020"/>
      <c r="BF19" s="1021"/>
    </row>
    <row r="20" spans="1:58" ht="7.5" customHeight="1" x14ac:dyDescent="0.15">
      <c r="A20" s="138"/>
      <c r="D20" s="137"/>
      <c r="G20" s="146"/>
      <c r="AA20" s="137"/>
      <c r="AB20" s="1016"/>
      <c r="AC20" s="1014"/>
      <c r="AD20" s="1014"/>
      <c r="AE20" s="1014"/>
      <c r="AF20" s="1014"/>
      <c r="AG20" s="1014"/>
      <c r="AH20" s="1018"/>
      <c r="AI20" s="1022"/>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4"/>
    </row>
    <row r="21" spans="1:58" ht="7.5" customHeight="1" x14ac:dyDescent="0.15">
      <c r="A21" s="138"/>
      <c r="D21" s="137"/>
      <c r="F21" s="1052" t="s">
        <v>183</v>
      </c>
      <c r="G21" s="1052"/>
      <c r="H21" s="1052"/>
      <c r="I21" s="1052"/>
      <c r="J21" s="1052"/>
      <c r="K21" s="1052"/>
      <c r="L21" s="1052"/>
      <c r="M21" s="1053"/>
      <c r="N21" s="1027"/>
      <c r="O21" s="1027"/>
      <c r="P21" s="1027"/>
      <c r="Q21" s="1027"/>
      <c r="R21" s="1027"/>
      <c r="S21" s="1027"/>
      <c r="T21" s="1027"/>
      <c r="U21" s="1027"/>
      <c r="V21" s="1027"/>
      <c r="W21" s="1027"/>
      <c r="X21" s="1027"/>
      <c r="Y21" s="1027"/>
      <c r="AA21" s="137"/>
      <c r="AB21" s="1015" t="s">
        <v>184</v>
      </c>
      <c r="AC21" s="1013"/>
      <c r="AD21" s="1013"/>
      <c r="AE21" s="1013"/>
      <c r="AF21" s="1013"/>
      <c r="AG21" s="1013"/>
      <c r="AH21" s="1017"/>
      <c r="AI21" s="1042" t="s">
        <v>182</v>
      </c>
      <c r="AJ21" s="1020"/>
      <c r="AK21" s="1020"/>
      <c r="AL21" s="1020"/>
      <c r="AM21" s="1020"/>
      <c r="AN21" s="1020"/>
      <c r="AO21" s="1020"/>
      <c r="AP21" s="1020"/>
      <c r="AQ21" s="1020"/>
      <c r="AR21" s="1020"/>
      <c r="AS21" s="1020"/>
      <c r="AT21" s="1020"/>
      <c r="AU21" s="1020"/>
      <c r="AV21" s="1020"/>
      <c r="AW21" s="1020"/>
      <c r="AX21" s="1020"/>
      <c r="AY21" s="1020"/>
      <c r="AZ21" s="1020"/>
      <c r="BA21" s="1020"/>
      <c r="BB21" s="1020"/>
      <c r="BC21" s="1020"/>
      <c r="BD21" s="1020"/>
      <c r="BE21" s="1020"/>
      <c r="BF21" s="1021"/>
    </row>
    <row r="22" spans="1:58" ht="7.5" customHeight="1" x14ac:dyDescent="0.15">
      <c r="A22" s="138"/>
      <c r="D22" s="137"/>
      <c r="F22" s="1052"/>
      <c r="G22" s="1052"/>
      <c r="H22" s="1052"/>
      <c r="I22" s="1052"/>
      <c r="J22" s="1052"/>
      <c r="K22" s="1052"/>
      <c r="L22" s="1052"/>
      <c r="M22" s="1053"/>
      <c r="N22" s="1028"/>
      <c r="O22" s="1028"/>
      <c r="P22" s="1028"/>
      <c r="Q22" s="1028"/>
      <c r="R22" s="1028"/>
      <c r="S22" s="1028"/>
      <c r="T22" s="1028"/>
      <c r="U22" s="1028"/>
      <c r="V22" s="1028"/>
      <c r="W22" s="1028"/>
      <c r="X22" s="1028"/>
      <c r="Y22" s="1028"/>
      <c r="AA22" s="137"/>
      <c r="AB22" s="1029"/>
      <c r="AC22" s="1030"/>
      <c r="AD22" s="1030"/>
      <c r="AE22" s="1030"/>
      <c r="AF22" s="1030"/>
      <c r="AG22" s="1030"/>
      <c r="AH22" s="1031"/>
      <c r="AI22" s="1058"/>
      <c r="AJ22" s="1059"/>
      <c r="AK22" s="1059"/>
      <c r="AL22" s="1059"/>
      <c r="AM22" s="1059"/>
      <c r="AN22" s="1059"/>
      <c r="AO22" s="1059"/>
      <c r="AP22" s="1059"/>
      <c r="AQ22" s="1059"/>
      <c r="AR22" s="1059"/>
      <c r="AS22" s="1059"/>
      <c r="AT22" s="1059"/>
      <c r="AU22" s="1059"/>
      <c r="AV22" s="1059"/>
      <c r="AW22" s="1059"/>
      <c r="AX22" s="1059"/>
      <c r="AY22" s="1059"/>
      <c r="AZ22" s="1059"/>
      <c r="BA22" s="1059"/>
      <c r="BB22" s="1059"/>
      <c r="BC22" s="1059"/>
      <c r="BD22" s="1059"/>
      <c r="BE22" s="1059"/>
      <c r="BF22" s="1060"/>
    </row>
    <row r="23" spans="1:58" ht="7.5" customHeight="1" x14ac:dyDescent="0.15">
      <c r="A23" s="143"/>
      <c r="B23" s="144"/>
      <c r="C23" s="144"/>
      <c r="D23" s="145"/>
      <c r="E23" s="144"/>
      <c r="F23" s="144"/>
      <c r="G23" s="144"/>
      <c r="H23" s="144"/>
      <c r="I23" s="144"/>
      <c r="J23" s="144"/>
      <c r="K23" s="144"/>
      <c r="L23" s="144"/>
      <c r="M23" s="144"/>
      <c r="N23" s="144"/>
      <c r="O23" s="144"/>
      <c r="P23" s="144"/>
      <c r="Q23" s="144"/>
      <c r="R23" s="144"/>
      <c r="S23" s="144"/>
      <c r="T23" s="144"/>
      <c r="U23" s="144"/>
      <c r="V23" s="144"/>
      <c r="W23" s="144"/>
      <c r="X23" s="144"/>
      <c r="Y23" s="144"/>
      <c r="Z23" s="144"/>
      <c r="AA23" s="145"/>
      <c r="AB23" s="1016"/>
      <c r="AC23" s="1014"/>
      <c r="AD23" s="1014"/>
      <c r="AE23" s="1014"/>
      <c r="AF23" s="1014"/>
      <c r="AG23" s="1014"/>
      <c r="AH23" s="1018"/>
      <c r="AI23" s="1022"/>
      <c r="AJ23" s="1023"/>
      <c r="AK23" s="1023"/>
      <c r="AL23" s="1023"/>
      <c r="AM23" s="1023"/>
      <c r="AN23" s="1023"/>
      <c r="AO23" s="1023"/>
      <c r="AP23" s="1023"/>
      <c r="AQ23" s="1023"/>
      <c r="AR23" s="1023"/>
      <c r="AS23" s="1023"/>
      <c r="AT23" s="1023"/>
      <c r="AU23" s="1023"/>
      <c r="AV23" s="1023"/>
      <c r="AW23" s="1023"/>
      <c r="AX23" s="1023"/>
      <c r="AY23" s="1023"/>
      <c r="AZ23" s="1023"/>
      <c r="BA23" s="1023"/>
      <c r="BB23" s="1023"/>
      <c r="BC23" s="1023"/>
      <c r="BD23" s="1023"/>
      <c r="BE23" s="1023"/>
      <c r="BF23" s="1024"/>
    </row>
    <row r="24" spans="1:58" ht="10.5" customHeight="1" x14ac:dyDescent="0.15">
      <c r="A24" s="991" t="s">
        <v>185</v>
      </c>
      <c r="B24" s="992"/>
      <c r="C24" s="992"/>
      <c r="D24" s="993"/>
      <c r="E24" s="1019">
        <f>'部数表　１'!C17</f>
        <v>0</v>
      </c>
      <c r="F24" s="1020"/>
      <c r="G24" s="1020"/>
      <c r="H24" s="1020"/>
      <c r="I24" s="1020"/>
      <c r="J24" s="1020"/>
      <c r="K24" s="1020"/>
      <c r="L24" s="1020"/>
      <c r="M24" s="1020"/>
      <c r="N24" s="1020"/>
      <c r="O24" s="1020"/>
      <c r="P24" s="1020"/>
      <c r="Q24" s="1020"/>
      <c r="R24" s="1020"/>
      <c r="S24" s="1020"/>
      <c r="T24" s="1020"/>
      <c r="U24" s="1020"/>
      <c r="V24" s="1020"/>
      <c r="W24" s="1020"/>
      <c r="X24" s="1020"/>
      <c r="Y24" s="1020"/>
      <c r="Z24" s="1020"/>
      <c r="AA24" s="1021"/>
      <c r="AB24" s="1015" t="s">
        <v>186</v>
      </c>
      <c r="AC24" s="1013"/>
      <c r="AD24" s="1013"/>
      <c r="AE24" s="1017"/>
      <c r="AF24" s="1015" t="s">
        <v>187</v>
      </c>
      <c r="AG24" s="1013"/>
      <c r="AH24" s="1013" t="s">
        <v>188</v>
      </c>
      <c r="AI24" s="1013" t="s">
        <v>189</v>
      </c>
      <c r="AJ24" s="1013"/>
      <c r="AK24" s="1013"/>
      <c r="AL24" s="1013"/>
      <c r="AM24" s="1013" t="s">
        <v>190</v>
      </c>
      <c r="AN24" s="1013" t="s">
        <v>191</v>
      </c>
      <c r="AO24" s="1013"/>
      <c r="AP24" s="1013" t="s">
        <v>192</v>
      </c>
      <c r="AQ24" s="1013" t="s">
        <v>193</v>
      </c>
      <c r="AR24" s="1013"/>
      <c r="AS24" s="1013" t="s">
        <v>194</v>
      </c>
      <c r="AT24" s="1013" t="s">
        <v>192</v>
      </c>
      <c r="AU24" s="1013" t="s">
        <v>195</v>
      </c>
      <c r="AV24" s="1013"/>
      <c r="AW24" s="1017"/>
      <c r="AX24" s="1015" t="s">
        <v>196</v>
      </c>
      <c r="AY24" s="1013"/>
      <c r="AZ24" s="1017"/>
      <c r="BA24" s="1015" t="s">
        <v>197</v>
      </c>
      <c r="BB24" s="1013"/>
      <c r="BC24" s="1013" t="s">
        <v>192</v>
      </c>
      <c r="BD24" s="1013" t="s">
        <v>198</v>
      </c>
      <c r="BE24" s="1013"/>
      <c r="BF24" s="1017"/>
    </row>
    <row r="25" spans="1:58" ht="10.5" customHeight="1" x14ac:dyDescent="0.15">
      <c r="A25" s="994"/>
      <c r="B25" s="995"/>
      <c r="C25" s="995"/>
      <c r="D25" s="996"/>
      <c r="E25" s="1022"/>
      <c r="F25" s="1023"/>
      <c r="G25" s="1023"/>
      <c r="H25" s="1023"/>
      <c r="I25" s="1023"/>
      <c r="J25" s="1023"/>
      <c r="K25" s="1023"/>
      <c r="L25" s="1023"/>
      <c r="M25" s="1023"/>
      <c r="N25" s="1023"/>
      <c r="O25" s="1023"/>
      <c r="P25" s="1023"/>
      <c r="Q25" s="1023"/>
      <c r="R25" s="1023"/>
      <c r="S25" s="1023"/>
      <c r="T25" s="1023"/>
      <c r="U25" s="1023"/>
      <c r="V25" s="1023"/>
      <c r="W25" s="1023"/>
      <c r="X25" s="1023"/>
      <c r="Y25" s="1023"/>
      <c r="Z25" s="1023"/>
      <c r="AA25" s="1024"/>
      <c r="AB25" s="1016"/>
      <c r="AC25" s="1014"/>
      <c r="AD25" s="1014"/>
      <c r="AE25" s="1018"/>
      <c r="AF25" s="1016"/>
      <c r="AG25" s="1014"/>
      <c r="AH25" s="1014"/>
      <c r="AI25" s="1014"/>
      <c r="AJ25" s="1014"/>
      <c r="AK25" s="1014"/>
      <c r="AL25" s="1014"/>
      <c r="AM25" s="1014"/>
      <c r="AN25" s="1014"/>
      <c r="AO25" s="1014"/>
      <c r="AP25" s="1014"/>
      <c r="AQ25" s="1014"/>
      <c r="AR25" s="1014"/>
      <c r="AS25" s="1014"/>
      <c r="AT25" s="1014"/>
      <c r="AU25" s="1014"/>
      <c r="AV25" s="1014"/>
      <c r="AW25" s="1018"/>
      <c r="AX25" s="1016"/>
      <c r="AY25" s="1014"/>
      <c r="AZ25" s="1018"/>
      <c r="BA25" s="1016"/>
      <c r="BB25" s="1014"/>
      <c r="BC25" s="1014"/>
      <c r="BD25" s="1014"/>
      <c r="BE25" s="1014"/>
      <c r="BF25" s="1018"/>
    </row>
    <row r="26" spans="1:58" ht="11.25" customHeight="1" x14ac:dyDescent="0.15">
      <c r="A26" s="991" t="s">
        <v>112</v>
      </c>
      <c r="B26" s="992"/>
      <c r="C26" s="992"/>
      <c r="D26" s="993"/>
      <c r="E26" s="135"/>
      <c r="F26" s="135"/>
      <c r="G26" s="135"/>
      <c r="H26" s="1025">
        <f>SUM(AY70:BC73,V77)</f>
        <v>0</v>
      </c>
      <c r="I26" s="1025"/>
      <c r="J26" s="1025"/>
      <c r="K26" s="1025"/>
      <c r="L26" s="1025"/>
      <c r="M26" s="1025"/>
      <c r="N26" s="1025"/>
      <c r="O26" s="1025"/>
      <c r="P26" s="1025"/>
      <c r="Q26" s="1025"/>
      <c r="R26" s="1025"/>
      <c r="S26" s="1025"/>
      <c r="T26" s="1025"/>
      <c r="U26" s="1025"/>
      <c r="V26" s="1013" t="s">
        <v>199</v>
      </c>
      <c r="W26" s="1017"/>
      <c r="X26" s="1015" t="s">
        <v>200</v>
      </c>
      <c r="Y26" s="1013"/>
      <c r="Z26" s="1013"/>
      <c r="AA26" s="1017"/>
      <c r="AB26" s="991" t="s">
        <v>201</v>
      </c>
      <c r="AC26" s="992"/>
      <c r="AD26" s="992"/>
      <c r="AE26" s="992" t="s">
        <v>202</v>
      </c>
      <c r="AF26" s="992"/>
      <c r="AG26" s="992"/>
      <c r="AH26" s="992" t="s">
        <v>203</v>
      </c>
      <c r="AI26" s="992"/>
      <c r="AJ26" s="992"/>
      <c r="AK26" s="992" t="s">
        <v>204</v>
      </c>
      <c r="AL26" s="992"/>
      <c r="AM26" s="992"/>
      <c r="AN26" s="992" t="s">
        <v>205</v>
      </c>
      <c r="AO26" s="992"/>
      <c r="AP26" s="992"/>
      <c r="AQ26" s="992" t="s">
        <v>206</v>
      </c>
      <c r="AR26" s="992"/>
      <c r="AS26" s="992"/>
      <c r="AT26" s="992" t="s">
        <v>207</v>
      </c>
      <c r="AU26" s="992"/>
      <c r="AV26" s="992"/>
      <c r="AW26" s="992" t="s">
        <v>208</v>
      </c>
      <c r="AX26" s="992"/>
      <c r="AY26" s="992"/>
      <c r="AZ26" s="147"/>
      <c r="BA26" s="989" t="s">
        <v>209</v>
      </c>
      <c r="BB26" s="989"/>
      <c r="BC26" s="989" t="s">
        <v>210</v>
      </c>
      <c r="BD26" s="989"/>
      <c r="BE26" s="1009" t="s">
        <v>211</v>
      </c>
      <c r="BF26" s="1010"/>
    </row>
    <row r="27" spans="1:58" ht="11.25" customHeight="1" x14ac:dyDescent="0.15">
      <c r="A27" s="994"/>
      <c r="B27" s="995"/>
      <c r="C27" s="995"/>
      <c r="D27" s="996"/>
      <c r="E27" s="144"/>
      <c r="F27" s="144"/>
      <c r="G27" s="144"/>
      <c r="H27" s="1026"/>
      <c r="I27" s="1026"/>
      <c r="J27" s="1026"/>
      <c r="K27" s="1026"/>
      <c r="L27" s="1026"/>
      <c r="M27" s="1026"/>
      <c r="N27" s="1026"/>
      <c r="O27" s="1026"/>
      <c r="P27" s="1026"/>
      <c r="Q27" s="1026"/>
      <c r="R27" s="1026"/>
      <c r="S27" s="1026"/>
      <c r="T27" s="1026"/>
      <c r="U27" s="1026"/>
      <c r="V27" s="1014"/>
      <c r="W27" s="1018"/>
      <c r="X27" s="1016"/>
      <c r="Y27" s="1014"/>
      <c r="Z27" s="1014"/>
      <c r="AA27" s="1018"/>
      <c r="AB27" s="994"/>
      <c r="AC27" s="995"/>
      <c r="AD27" s="995"/>
      <c r="AE27" s="995"/>
      <c r="AF27" s="995"/>
      <c r="AG27" s="995"/>
      <c r="AH27" s="995"/>
      <c r="AI27" s="995"/>
      <c r="AJ27" s="995"/>
      <c r="AK27" s="995"/>
      <c r="AL27" s="995"/>
      <c r="AM27" s="995"/>
      <c r="AN27" s="995"/>
      <c r="AO27" s="995"/>
      <c r="AP27" s="995"/>
      <c r="AQ27" s="995"/>
      <c r="AR27" s="995"/>
      <c r="AS27" s="995"/>
      <c r="AT27" s="995"/>
      <c r="AU27" s="995"/>
      <c r="AV27" s="995"/>
      <c r="AW27" s="995"/>
      <c r="AX27" s="995"/>
      <c r="AY27" s="995"/>
      <c r="AZ27" s="148"/>
      <c r="BA27" s="990"/>
      <c r="BB27" s="990"/>
      <c r="BC27" s="990"/>
      <c r="BD27" s="990"/>
      <c r="BE27" s="1011"/>
      <c r="BF27" s="1012"/>
    </row>
    <row r="28" spans="1:58" ht="3.75" customHeight="1" x14ac:dyDescent="0.15">
      <c r="A28" s="138"/>
      <c r="B28" s="135"/>
      <c r="C28" s="135"/>
      <c r="D28" s="136"/>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6"/>
    </row>
    <row r="29" spans="1:58" ht="11.25" customHeight="1" x14ac:dyDescent="0.15">
      <c r="A29" s="1002" t="s">
        <v>212</v>
      </c>
      <c r="B29" s="1003"/>
      <c r="C29" s="1003"/>
      <c r="D29" s="1004"/>
      <c r="E29" s="1005" t="s">
        <v>213</v>
      </c>
      <c r="F29" s="1006"/>
      <c r="G29" s="1006"/>
      <c r="H29" s="1006"/>
      <c r="I29" s="1006" t="s">
        <v>214</v>
      </c>
      <c r="J29" s="1006"/>
      <c r="K29" s="1006"/>
      <c r="L29" s="1006"/>
      <c r="M29" s="1006"/>
      <c r="N29" s="1006" t="s">
        <v>215</v>
      </c>
      <c r="O29" s="1006"/>
      <c r="P29" s="1006"/>
      <c r="Q29" s="1006"/>
      <c r="R29" s="1006"/>
      <c r="S29" s="1006"/>
      <c r="T29" s="1006"/>
      <c r="U29" s="1006"/>
      <c r="V29" s="1006"/>
      <c r="W29" s="1006"/>
      <c r="X29" s="1006" t="s">
        <v>216</v>
      </c>
      <c r="Y29" s="1006"/>
      <c r="Z29" s="1006"/>
      <c r="AA29" s="1006"/>
      <c r="AB29" s="1006" t="s">
        <v>217</v>
      </c>
      <c r="AC29" s="1006"/>
      <c r="AD29" s="1006"/>
      <c r="AE29" s="1006"/>
      <c r="AF29" s="1006"/>
      <c r="AG29" s="1006"/>
      <c r="AH29" s="1006"/>
      <c r="AI29" s="1006"/>
      <c r="AJ29" s="1006" t="s">
        <v>218</v>
      </c>
      <c r="AK29" s="1006"/>
      <c r="AL29" s="1006"/>
      <c r="AM29" s="1006"/>
      <c r="AN29" s="1006"/>
      <c r="AO29" s="1006" t="s">
        <v>219</v>
      </c>
      <c r="AP29" s="1006"/>
      <c r="AQ29" s="1006"/>
      <c r="AR29" s="1006"/>
      <c r="AS29" s="1006"/>
      <c r="AT29" s="1006" t="s">
        <v>220</v>
      </c>
      <c r="AU29" s="1006"/>
      <c r="AV29" s="1006"/>
      <c r="AW29" s="1006" t="s">
        <v>221</v>
      </c>
      <c r="AX29" s="1006"/>
      <c r="AY29" s="1006"/>
      <c r="AZ29" s="1006"/>
      <c r="BA29" s="1006" t="s">
        <v>222</v>
      </c>
      <c r="BB29" s="1006"/>
      <c r="BC29" s="1006"/>
      <c r="BD29" s="1006"/>
      <c r="BE29" s="1006"/>
      <c r="BF29" s="1007"/>
    </row>
    <row r="30" spans="1:58" ht="3.75" customHeight="1" x14ac:dyDescent="0.15">
      <c r="A30" s="1002"/>
      <c r="B30" s="1003"/>
      <c r="C30" s="1003"/>
      <c r="D30" s="1004"/>
      <c r="BF30" s="137"/>
    </row>
    <row r="31" spans="1:58" ht="11.25" customHeight="1" x14ac:dyDescent="0.15">
      <c r="A31" s="1002"/>
      <c r="B31" s="1003"/>
      <c r="C31" s="1003"/>
      <c r="D31" s="1004"/>
      <c r="E31" s="1005" t="s">
        <v>223</v>
      </c>
      <c r="F31" s="1006"/>
      <c r="G31" s="1006"/>
      <c r="H31" s="1006"/>
      <c r="I31" s="1006"/>
      <c r="J31" s="1006" t="s">
        <v>224</v>
      </c>
      <c r="K31" s="1006"/>
      <c r="L31" s="1006"/>
      <c r="M31" s="1006"/>
      <c r="N31" s="1006"/>
      <c r="O31" s="1006" t="s">
        <v>225</v>
      </c>
      <c r="P31" s="1006"/>
      <c r="Q31" s="1006"/>
      <c r="R31" s="1006"/>
      <c r="S31" s="1006"/>
      <c r="T31" s="1006"/>
      <c r="U31" s="1006" t="s">
        <v>226</v>
      </c>
      <c r="V31" s="1006"/>
      <c r="W31" s="1006"/>
      <c r="X31" s="1006"/>
      <c r="Y31" s="1006"/>
      <c r="Z31" s="1006" t="s">
        <v>227</v>
      </c>
      <c r="AA31" s="1006"/>
      <c r="AB31" s="1006"/>
      <c r="AC31" s="1006"/>
      <c r="AD31" s="1006"/>
      <c r="AE31" s="1006"/>
      <c r="AF31" s="1006"/>
      <c r="AG31" s="1006" t="s">
        <v>228</v>
      </c>
      <c r="AH31" s="1006"/>
      <c r="AI31" s="1006"/>
      <c r="AJ31" s="1006"/>
      <c r="AK31" s="1006"/>
      <c r="AL31" s="1006" t="s">
        <v>229</v>
      </c>
      <c r="AM31" s="1006"/>
      <c r="AN31" s="1006"/>
      <c r="AO31" s="1006"/>
      <c r="AP31" s="1006"/>
      <c r="AQ31" s="1006" t="s">
        <v>230</v>
      </c>
      <c r="AR31" s="1006"/>
      <c r="AS31" s="1006"/>
      <c r="AT31" s="1006"/>
      <c r="AU31" s="1006" t="s">
        <v>231</v>
      </c>
      <c r="AV31" s="1006"/>
      <c r="AW31" s="1006"/>
      <c r="AX31" s="1006"/>
      <c r="AY31" s="1006"/>
      <c r="AZ31" s="1006" t="s">
        <v>232</v>
      </c>
      <c r="BA31" s="1006"/>
      <c r="BB31" s="1006"/>
      <c r="BC31" s="1006"/>
      <c r="BD31" s="1006"/>
      <c r="BE31" s="1006"/>
      <c r="BF31" s="1007"/>
    </row>
    <row r="32" spans="1:58" ht="3.75" customHeight="1" x14ac:dyDescent="0.15">
      <c r="A32" s="143"/>
      <c r="B32" s="144"/>
      <c r="C32" s="144"/>
      <c r="D32" s="145"/>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5"/>
    </row>
    <row r="33" spans="1:58" ht="10.5" customHeight="1" x14ac:dyDescent="0.15">
      <c r="A33" s="991" t="s">
        <v>233</v>
      </c>
      <c r="B33" s="992"/>
      <c r="C33" s="992"/>
      <c r="D33" s="993"/>
      <c r="E33" s="997" t="s">
        <v>234</v>
      </c>
      <c r="F33" s="989"/>
      <c r="G33" s="989"/>
      <c r="H33" s="989"/>
      <c r="I33" s="989"/>
      <c r="J33" s="989" t="s">
        <v>235</v>
      </c>
      <c r="K33" s="989"/>
      <c r="L33" s="989"/>
      <c r="M33" s="989"/>
      <c r="N33" s="989"/>
      <c r="O33" s="989" t="s">
        <v>236</v>
      </c>
      <c r="P33" s="989"/>
      <c r="Q33" s="989"/>
      <c r="R33" s="989"/>
      <c r="S33" s="989"/>
      <c r="T33" s="989" t="s">
        <v>237</v>
      </c>
      <c r="U33" s="989"/>
      <c r="V33" s="989"/>
      <c r="W33" s="989"/>
      <c r="X33" s="989"/>
      <c r="Y33" s="989"/>
      <c r="Z33" s="989"/>
      <c r="AA33" s="989" t="s">
        <v>238</v>
      </c>
      <c r="AB33" s="989"/>
      <c r="AC33" s="989"/>
      <c r="AD33" s="989"/>
      <c r="AE33" s="989"/>
      <c r="AF33" s="989" t="s">
        <v>239</v>
      </c>
      <c r="AG33" s="989"/>
      <c r="AH33" s="989"/>
      <c r="AI33" s="989"/>
      <c r="AJ33" s="989"/>
      <c r="AK33" s="989"/>
      <c r="AL33" s="989"/>
      <c r="AM33" s="989"/>
      <c r="AN33" s="989" t="s">
        <v>240</v>
      </c>
      <c r="AO33" s="989"/>
      <c r="AP33" s="989"/>
      <c r="AQ33" s="989"/>
      <c r="AR33" s="989"/>
      <c r="AS33" s="989"/>
      <c r="AT33" s="989" t="s">
        <v>241</v>
      </c>
      <c r="AU33" s="989"/>
      <c r="AV33" s="989"/>
      <c r="AW33" s="989"/>
      <c r="AX33" s="989"/>
      <c r="AY33" s="989"/>
      <c r="AZ33" s="989" t="s">
        <v>242</v>
      </c>
      <c r="BA33" s="989"/>
      <c r="BB33" s="989"/>
      <c r="BC33" s="989"/>
      <c r="BD33" s="989"/>
      <c r="BF33" s="137"/>
    </row>
    <row r="34" spans="1:58" ht="10.5" customHeight="1" x14ac:dyDescent="0.15">
      <c r="A34" s="994"/>
      <c r="B34" s="995"/>
      <c r="C34" s="995"/>
      <c r="D34" s="996"/>
      <c r="E34" s="998"/>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c r="AU34" s="990"/>
      <c r="AV34" s="990"/>
      <c r="AW34" s="990"/>
      <c r="AX34" s="990"/>
      <c r="AY34" s="990"/>
      <c r="AZ34" s="990"/>
      <c r="BA34" s="990"/>
      <c r="BB34" s="990"/>
      <c r="BC34" s="990"/>
      <c r="BD34" s="990"/>
      <c r="BE34" s="149"/>
      <c r="BF34" s="150"/>
    </row>
    <row r="36" spans="1:58" s="110" customFormat="1" ht="15.75" customHeight="1" x14ac:dyDescent="0.15">
      <c r="A36" s="151"/>
      <c r="B36" s="152"/>
      <c r="C36" s="1000" t="s">
        <v>243</v>
      </c>
      <c r="D36" s="1000"/>
      <c r="E36" s="1000"/>
      <c r="F36" s="1000"/>
      <c r="G36" s="1000"/>
      <c r="H36" s="1000"/>
      <c r="I36" s="1000"/>
      <c r="J36" s="1000"/>
      <c r="K36" s="1000"/>
      <c r="L36" s="1000"/>
      <c r="M36" s="1000"/>
      <c r="N36" s="152"/>
      <c r="O36" s="153"/>
      <c r="P36" s="151"/>
      <c r="Q36" s="918" t="s">
        <v>113</v>
      </c>
      <c r="R36" s="918"/>
      <c r="S36" s="918"/>
      <c r="T36" s="918"/>
      <c r="U36" s="154"/>
      <c r="V36" s="151"/>
      <c r="W36" s="919" t="s">
        <v>244</v>
      </c>
      <c r="X36" s="919"/>
      <c r="Y36" s="919"/>
      <c r="Z36" s="919"/>
      <c r="AA36" s="154"/>
      <c r="AB36" s="1001" t="s">
        <v>245</v>
      </c>
      <c r="AC36" s="915"/>
      <c r="AD36" s="151"/>
      <c r="AE36" s="152"/>
      <c r="AF36" s="1000" t="s">
        <v>243</v>
      </c>
      <c r="AG36" s="1000"/>
      <c r="AH36" s="1000"/>
      <c r="AI36" s="1000"/>
      <c r="AJ36" s="1000"/>
      <c r="AK36" s="1000"/>
      <c r="AL36" s="1000"/>
      <c r="AM36" s="1000"/>
      <c r="AN36" s="1000"/>
      <c r="AO36" s="1000"/>
      <c r="AP36" s="1000"/>
      <c r="AQ36" s="152"/>
      <c r="AR36" s="153"/>
      <c r="AS36" s="151"/>
      <c r="AT36" s="918" t="s">
        <v>113</v>
      </c>
      <c r="AU36" s="918"/>
      <c r="AV36" s="918"/>
      <c r="AW36" s="918"/>
      <c r="AX36" s="154"/>
      <c r="AY36" s="151"/>
      <c r="AZ36" s="919" t="s">
        <v>244</v>
      </c>
      <c r="BA36" s="919"/>
      <c r="BB36" s="919"/>
      <c r="BC36" s="919"/>
      <c r="BD36" s="154"/>
      <c r="BE36" s="1008" t="s">
        <v>245</v>
      </c>
      <c r="BF36" s="1008"/>
    </row>
    <row r="37" spans="1:58" s="110" customFormat="1" ht="15" customHeight="1" x14ac:dyDescent="0.15">
      <c r="A37" s="155" t="s">
        <v>246</v>
      </c>
      <c r="B37" s="156">
        <v>1</v>
      </c>
      <c r="C37" s="157">
        <v>1</v>
      </c>
      <c r="D37" s="158">
        <v>4</v>
      </c>
      <c r="E37" s="158" t="s">
        <v>246</v>
      </c>
      <c r="F37" s="158">
        <v>2</v>
      </c>
      <c r="G37" s="159"/>
      <c r="H37" s="158">
        <v>0</v>
      </c>
      <c r="I37" s="158">
        <v>0</v>
      </c>
      <c r="J37" s="937" t="s">
        <v>247</v>
      </c>
      <c r="K37" s="937"/>
      <c r="L37" s="937"/>
      <c r="M37" s="937"/>
      <c r="N37" s="937"/>
      <c r="O37" s="937"/>
      <c r="P37" s="974">
        <f>SUM(P39:T42)</f>
        <v>3950</v>
      </c>
      <c r="Q37" s="999"/>
      <c r="R37" s="999"/>
      <c r="S37" s="999"/>
      <c r="T37" s="999"/>
      <c r="U37" s="160"/>
      <c r="V37" s="987">
        <f>'部数表　１'!M13</f>
        <v>0</v>
      </c>
      <c r="W37" s="988"/>
      <c r="X37" s="988"/>
      <c r="Y37" s="988"/>
      <c r="Z37" s="988"/>
      <c r="AA37" s="161"/>
      <c r="AB37" s="162"/>
      <c r="AC37" s="163"/>
      <c r="AD37" s="164"/>
      <c r="AE37" s="165"/>
      <c r="AF37" s="157">
        <v>1</v>
      </c>
      <c r="AG37" s="158">
        <v>4</v>
      </c>
      <c r="AH37" s="158" t="s">
        <v>246</v>
      </c>
      <c r="AI37" s="158">
        <v>5</v>
      </c>
      <c r="AJ37" s="166"/>
      <c r="AK37" s="167">
        <v>0</v>
      </c>
      <c r="AL37" s="167">
        <v>0</v>
      </c>
      <c r="AM37" s="937" t="s">
        <v>85</v>
      </c>
      <c r="AN37" s="937"/>
      <c r="AO37" s="937"/>
      <c r="AP37" s="937"/>
      <c r="AQ37" s="937"/>
      <c r="AR37" s="938"/>
      <c r="AS37" s="974">
        <f>SUM(AS39:AW47)</f>
        <v>25060</v>
      </c>
      <c r="AT37" s="975"/>
      <c r="AU37" s="975"/>
      <c r="AV37" s="975"/>
      <c r="AW37" s="975"/>
      <c r="AX37" s="160"/>
      <c r="AY37" s="987">
        <f>'部数表　１'!P18</f>
        <v>0</v>
      </c>
      <c r="AZ37" s="988"/>
      <c r="BA37" s="988"/>
      <c r="BB37" s="988"/>
      <c r="BC37" s="988"/>
      <c r="BD37" s="161"/>
      <c r="BE37" s="162"/>
      <c r="BF37" s="163"/>
    </row>
    <row r="38" spans="1:58" s="110" customFormat="1" ht="15" customHeight="1" x14ac:dyDescent="0.15">
      <c r="A38" s="168" t="s">
        <v>246</v>
      </c>
      <c r="B38" s="169">
        <v>2</v>
      </c>
      <c r="C38" s="170"/>
      <c r="D38" s="171"/>
      <c r="E38" s="171"/>
      <c r="F38" s="171"/>
      <c r="G38" s="171"/>
      <c r="H38" s="171"/>
      <c r="I38" s="171"/>
      <c r="J38" s="172"/>
      <c r="K38" s="172"/>
      <c r="L38" s="172"/>
      <c r="M38" s="172"/>
      <c r="N38" s="172"/>
      <c r="O38" s="172"/>
      <c r="P38" s="173"/>
      <c r="Q38" s="172"/>
      <c r="R38" s="172"/>
      <c r="S38" s="172"/>
      <c r="T38" s="172"/>
      <c r="U38" s="174"/>
      <c r="V38" s="172"/>
      <c r="W38" s="172"/>
      <c r="X38" s="172"/>
      <c r="Y38" s="172"/>
      <c r="Z38" s="172"/>
      <c r="AA38" s="175"/>
      <c r="AB38" s="176"/>
      <c r="AC38" s="175"/>
      <c r="AD38" s="168" t="s">
        <v>246</v>
      </c>
      <c r="AE38" s="169">
        <v>1</v>
      </c>
      <c r="AF38" s="170"/>
      <c r="AG38" s="171"/>
      <c r="AH38" s="171"/>
      <c r="AI38" s="171"/>
      <c r="AJ38" s="172"/>
      <c r="AK38" s="172"/>
      <c r="AL38" s="172"/>
      <c r="AM38" s="172"/>
      <c r="AN38" s="172"/>
      <c r="AO38" s="172"/>
      <c r="AP38" s="172"/>
      <c r="AQ38" s="172"/>
      <c r="AR38" s="172"/>
      <c r="AS38" s="173"/>
      <c r="AT38" s="172"/>
      <c r="AU38" s="172"/>
      <c r="AV38" s="172"/>
      <c r="AW38" s="172"/>
      <c r="AX38" s="174"/>
      <c r="AY38" s="172"/>
      <c r="AZ38" s="172"/>
      <c r="BA38" s="172"/>
      <c r="BB38" s="172"/>
      <c r="BC38" s="172"/>
      <c r="BD38" s="172"/>
      <c r="BE38" s="176"/>
      <c r="BF38" s="175"/>
    </row>
    <row r="39" spans="1:58" s="110" customFormat="1" ht="15" customHeight="1" x14ac:dyDescent="0.15">
      <c r="A39" s="972" t="s">
        <v>248</v>
      </c>
      <c r="B39" s="973"/>
      <c r="C39" s="170"/>
      <c r="D39" s="171"/>
      <c r="E39" s="171"/>
      <c r="F39" s="171"/>
      <c r="G39" s="171"/>
      <c r="H39" s="177" t="s">
        <v>246</v>
      </c>
      <c r="I39" s="177">
        <v>1</v>
      </c>
      <c r="J39" s="928" t="s">
        <v>114</v>
      </c>
      <c r="K39" s="928"/>
      <c r="L39" s="928"/>
      <c r="M39" s="928"/>
      <c r="N39" s="928"/>
      <c r="O39" s="928"/>
      <c r="P39" s="970">
        <v>1150</v>
      </c>
      <c r="Q39" s="971"/>
      <c r="R39" s="971"/>
      <c r="S39" s="971"/>
      <c r="T39" s="971"/>
      <c r="U39" s="180"/>
      <c r="V39" s="932">
        <f>'部数表　１'!M9</f>
        <v>0</v>
      </c>
      <c r="W39" s="933"/>
      <c r="X39" s="933"/>
      <c r="Y39" s="933"/>
      <c r="Z39" s="933"/>
      <c r="AA39" s="183"/>
      <c r="AB39" s="176"/>
      <c r="AC39" s="175"/>
      <c r="AD39" s="168" t="s">
        <v>246</v>
      </c>
      <c r="AE39" s="169">
        <v>5</v>
      </c>
      <c r="AF39" s="170"/>
      <c r="AG39" s="171"/>
      <c r="AH39" s="171"/>
      <c r="AI39" s="171"/>
      <c r="AJ39" s="172"/>
      <c r="AK39" s="177" t="s">
        <v>291</v>
      </c>
      <c r="AL39" s="177">
        <v>1</v>
      </c>
      <c r="AM39" s="928" t="s">
        <v>140</v>
      </c>
      <c r="AN39" s="928"/>
      <c r="AO39" s="928"/>
      <c r="AP39" s="928"/>
      <c r="AQ39" s="928"/>
      <c r="AR39" s="928"/>
      <c r="AS39" s="970">
        <v>5800</v>
      </c>
      <c r="AT39" s="971"/>
      <c r="AU39" s="971"/>
      <c r="AV39" s="971"/>
      <c r="AW39" s="971"/>
      <c r="AX39" s="180"/>
      <c r="AY39" s="932">
        <f>'部数表　１'!P9</f>
        <v>0</v>
      </c>
      <c r="AZ39" s="933"/>
      <c r="BA39" s="933"/>
      <c r="BB39" s="933"/>
      <c r="BC39" s="933"/>
      <c r="BD39" s="184"/>
      <c r="BE39" s="176"/>
      <c r="BF39" s="175"/>
    </row>
    <row r="40" spans="1:58" s="110" customFormat="1" ht="15" customHeight="1" x14ac:dyDescent="0.15">
      <c r="A40" s="972"/>
      <c r="B40" s="973"/>
      <c r="C40" s="170"/>
      <c r="D40" s="171"/>
      <c r="E40" s="171"/>
      <c r="F40" s="171"/>
      <c r="G40" s="171"/>
      <c r="H40" s="177" t="s">
        <v>246</v>
      </c>
      <c r="I40" s="177">
        <v>2</v>
      </c>
      <c r="J40" s="928" t="s">
        <v>115</v>
      </c>
      <c r="K40" s="928"/>
      <c r="L40" s="928"/>
      <c r="M40" s="928"/>
      <c r="N40" s="928"/>
      <c r="O40" s="928"/>
      <c r="P40" s="970">
        <v>800</v>
      </c>
      <c r="Q40" s="971"/>
      <c r="R40" s="971"/>
      <c r="S40" s="971"/>
      <c r="T40" s="971"/>
      <c r="U40" s="180"/>
      <c r="V40" s="932">
        <f>'部数表　１'!M10</f>
        <v>0</v>
      </c>
      <c r="W40" s="933"/>
      <c r="X40" s="933"/>
      <c r="Y40" s="933"/>
      <c r="Z40" s="933"/>
      <c r="AA40" s="183"/>
      <c r="AB40" s="176"/>
      <c r="AC40" s="175"/>
      <c r="AD40" s="972" t="s">
        <v>250</v>
      </c>
      <c r="AE40" s="973"/>
      <c r="AF40" s="170"/>
      <c r="AG40" s="171"/>
      <c r="AH40" s="171"/>
      <c r="AI40" s="171"/>
      <c r="AJ40" s="172"/>
      <c r="AK40" s="177" t="s">
        <v>291</v>
      </c>
      <c r="AL40" s="177">
        <v>2</v>
      </c>
      <c r="AM40" s="928" t="s">
        <v>141</v>
      </c>
      <c r="AN40" s="928"/>
      <c r="AO40" s="928"/>
      <c r="AP40" s="928"/>
      <c r="AQ40" s="928"/>
      <c r="AR40" s="928"/>
      <c r="AS40" s="970">
        <v>2500</v>
      </c>
      <c r="AT40" s="971"/>
      <c r="AU40" s="971"/>
      <c r="AV40" s="971"/>
      <c r="AW40" s="971"/>
      <c r="AX40" s="180"/>
      <c r="AY40" s="932">
        <f>'部数表　１'!P10</f>
        <v>0</v>
      </c>
      <c r="AZ40" s="933"/>
      <c r="BA40" s="933"/>
      <c r="BB40" s="933"/>
      <c r="BC40" s="933"/>
      <c r="BD40" s="184"/>
      <c r="BE40" s="176"/>
      <c r="BF40" s="175"/>
    </row>
    <row r="41" spans="1:58" s="110" customFormat="1" ht="15" customHeight="1" x14ac:dyDescent="0.15">
      <c r="A41" s="972"/>
      <c r="B41" s="973"/>
      <c r="C41" s="170"/>
      <c r="D41" s="171"/>
      <c r="E41" s="171"/>
      <c r="F41" s="171"/>
      <c r="G41" s="171"/>
      <c r="H41" s="177" t="s">
        <v>246</v>
      </c>
      <c r="I41" s="177">
        <v>3</v>
      </c>
      <c r="J41" s="928" t="s">
        <v>116</v>
      </c>
      <c r="K41" s="928"/>
      <c r="L41" s="928"/>
      <c r="M41" s="928"/>
      <c r="N41" s="928"/>
      <c r="O41" s="928"/>
      <c r="P41" s="970">
        <v>600</v>
      </c>
      <c r="Q41" s="971"/>
      <c r="R41" s="971"/>
      <c r="S41" s="971"/>
      <c r="T41" s="971"/>
      <c r="U41" s="180"/>
      <c r="V41" s="932">
        <f>'部数表　１'!M11</f>
        <v>0</v>
      </c>
      <c r="W41" s="933"/>
      <c r="X41" s="933"/>
      <c r="Y41" s="933"/>
      <c r="Z41" s="933"/>
      <c r="AA41" s="183"/>
      <c r="AB41" s="176"/>
      <c r="AC41" s="175"/>
      <c r="AD41" s="972"/>
      <c r="AE41" s="973"/>
      <c r="AF41" s="170"/>
      <c r="AG41" s="171"/>
      <c r="AH41" s="171"/>
      <c r="AI41" s="171"/>
      <c r="AJ41" s="172"/>
      <c r="AK41" s="177" t="s">
        <v>291</v>
      </c>
      <c r="AL41" s="177">
        <v>4</v>
      </c>
      <c r="AM41" s="928" t="s">
        <v>118</v>
      </c>
      <c r="AN41" s="928"/>
      <c r="AO41" s="928"/>
      <c r="AP41" s="928"/>
      <c r="AQ41" s="928"/>
      <c r="AR41" s="928"/>
      <c r="AS41" s="970">
        <v>1000</v>
      </c>
      <c r="AT41" s="971"/>
      <c r="AU41" s="971"/>
      <c r="AV41" s="971"/>
      <c r="AW41" s="971"/>
      <c r="AX41" s="180"/>
      <c r="AY41" s="932">
        <f>'部数表　１'!P11</f>
        <v>0</v>
      </c>
      <c r="AZ41" s="933"/>
      <c r="BA41" s="933"/>
      <c r="BB41" s="933"/>
      <c r="BC41" s="933"/>
      <c r="BD41" s="184"/>
      <c r="BE41" s="176"/>
      <c r="BF41" s="175"/>
    </row>
    <row r="42" spans="1:58" s="110" customFormat="1" ht="15" customHeight="1" x14ac:dyDescent="0.15">
      <c r="A42" s="972"/>
      <c r="B42" s="973"/>
      <c r="C42" s="170"/>
      <c r="D42" s="171"/>
      <c r="E42" s="171"/>
      <c r="F42" s="171"/>
      <c r="G42" s="171"/>
      <c r="H42" s="177" t="s">
        <v>246</v>
      </c>
      <c r="I42" s="177">
        <v>4</v>
      </c>
      <c r="J42" s="928" t="s">
        <v>117</v>
      </c>
      <c r="K42" s="928"/>
      <c r="L42" s="928"/>
      <c r="M42" s="928"/>
      <c r="N42" s="928"/>
      <c r="O42" s="928"/>
      <c r="P42" s="970">
        <v>1400</v>
      </c>
      <c r="Q42" s="971"/>
      <c r="R42" s="971"/>
      <c r="S42" s="971"/>
      <c r="T42" s="971"/>
      <c r="U42" s="180"/>
      <c r="V42" s="932">
        <f>'部数表　１'!M12</f>
        <v>0</v>
      </c>
      <c r="W42" s="933"/>
      <c r="X42" s="933"/>
      <c r="Y42" s="933"/>
      <c r="Z42" s="933"/>
      <c r="AA42" s="175"/>
      <c r="AB42" s="176"/>
      <c r="AC42" s="175"/>
      <c r="AD42" s="972"/>
      <c r="AE42" s="973"/>
      <c r="AF42" s="170"/>
      <c r="AG42" s="171"/>
      <c r="AH42" s="171"/>
      <c r="AI42" s="171"/>
      <c r="AJ42" s="172"/>
      <c r="AK42" s="177" t="s">
        <v>291</v>
      </c>
      <c r="AL42" s="177">
        <v>5</v>
      </c>
      <c r="AM42" s="928" t="s">
        <v>253</v>
      </c>
      <c r="AN42" s="928"/>
      <c r="AO42" s="928"/>
      <c r="AP42" s="928"/>
      <c r="AQ42" s="928"/>
      <c r="AR42" s="928"/>
      <c r="AS42" s="970">
        <v>1700</v>
      </c>
      <c r="AT42" s="971"/>
      <c r="AU42" s="971"/>
      <c r="AV42" s="971"/>
      <c r="AW42" s="971"/>
      <c r="AX42" s="180"/>
      <c r="AY42" s="932">
        <f>'部数表　１'!P12</f>
        <v>0</v>
      </c>
      <c r="AZ42" s="933"/>
      <c r="BA42" s="933"/>
      <c r="BB42" s="933"/>
      <c r="BC42" s="933"/>
      <c r="BD42" s="184"/>
      <c r="BE42" s="176"/>
      <c r="BF42" s="175"/>
    </row>
    <row r="43" spans="1:58" s="110" customFormat="1" ht="15" customHeight="1" x14ac:dyDescent="0.15">
      <c r="A43" s="985"/>
      <c r="B43" s="986"/>
      <c r="C43" s="185"/>
      <c r="D43" s="186"/>
      <c r="E43" s="186"/>
      <c r="F43" s="186"/>
      <c r="G43" s="186"/>
      <c r="H43" s="186"/>
      <c r="I43" s="186"/>
      <c r="J43" s="187"/>
      <c r="K43" s="187"/>
      <c r="L43" s="187"/>
      <c r="M43" s="187"/>
      <c r="N43" s="187"/>
      <c r="O43" s="187"/>
      <c r="P43" s="188"/>
      <c r="Q43" s="187"/>
      <c r="R43" s="187"/>
      <c r="S43" s="187"/>
      <c r="T43" s="187"/>
      <c r="U43" s="189"/>
      <c r="V43" s="187"/>
      <c r="W43" s="187"/>
      <c r="X43" s="187"/>
      <c r="Y43" s="187"/>
      <c r="Z43" s="187"/>
      <c r="AA43" s="190"/>
      <c r="AB43" s="191"/>
      <c r="AC43" s="190"/>
      <c r="AD43" s="972"/>
      <c r="AE43" s="973"/>
      <c r="AF43" s="170"/>
      <c r="AG43" s="171"/>
      <c r="AH43" s="171"/>
      <c r="AI43" s="171"/>
      <c r="AJ43" s="172"/>
      <c r="AK43" s="177" t="s">
        <v>291</v>
      </c>
      <c r="AL43" s="177">
        <v>6</v>
      </c>
      <c r="AM43" s="928" t="s">
        <v>119</v>
      </c>
      <c r="AN43" s="928"/>
      <c r="AO43" s="928"/>
      <c r="AP43" s="928"/>
      <c r="AQ43" s="928"/>
      <c r="AR43" s="928"/>
      <c r="AS43" s="970">
        <v>1700</v>
      </c>
      <c r="AT43" s="971"/>
      <c r="AU43" s="971"/>
      <c r="AV43" s="971"/>
      <c r="AW43" s="971"/>
      <c r="AX43" s="180"/>
      <c r="AY43" s="932">
        <f>'部数表　１'!P13</f>
        <v>0</v>
      </c>
      <c r="AZ43" s="933"/>
      <c r="BA43" s="933"/>
      <c r="BB43" s="933"/>
      <c r="BC43" s="933"/>
      <c r="BD43" s="184"/>
      <c r="BE43" s="176"/>
      <c r="BF43" s="175"/>
    </row>
    <row r="44" spans="1:58" s="110" customFormat="1" ht="15" customHeight="1" x14ac:dyDescent="0.15">
      <c r="A44" s="155" t="s">
        <v>246</v>
      </c>
      <c r="B44" s="156">
        <v>1</v>
      </c>
      <c r="C44" s="157">
        <v>1</v>
      </c>
      <c r="D44" s="158">
        <v>4</v>
      </c>
      <c r="E44" s="158" t="s">
        <v>246</v>
      </c>
      <c r="F44" s="158">
        <v>3</v>
      </c>
      <c r="G44" s="159"/>
      <c r="H44" s="158">
        <v>0</v>
      </c>
      <c r="I44" s="158">
        <v>0</v>
      </c>
      <c r="J44" s="937" t="s">
        <v>254</v>
      </c>
      <c r="K44" s="937"/>
      <c r="L44" s="937"/>
      <c r="M44" s="937"/>
      <c r="N44" s="937"/>
      <c r="O44" s="937"/>
      <c r="P44" s="974">
        <f>SUM(P46:T49)</f>
        <v>11330</v>
      </c>
      <c r="Q44" s="975"/>
      <c r="R44" s="975"/>
      <c r="S44" s="975"/>
      <c r="T44" s="975"/>
      <c r="U44" s="160"/>
      <c r="V44" s="987">
        <f>'部数表　１'!M19</f>
        <v>0</v>
      </c>
      <c r="W44" s="988"/>
      <c r="X44" s="988"/>
      <c r="Y44" s="988"/>
      <c r="Z44" s="988"/>
      <c r="AA44" s="161"/>
      <c r="AB44" s="192"/>
      <c r="AC44" s="193"/>
      <c r="AD44" s="972"/>
      <c r="AE44" s="973"/>
      <c r="AF44" s="170"/>
      <c r="AG44" s="171"/>
      <c r="AH44" s="171"/>
      <c r="AI44" s="171"/>
      <c r="AJ44" s="172"/>
      <c r="AK44" s="177" t="s">
        <v>291</v>
      </c>
      <c r="AL44" s="177">
        <v>7</v>
      </c>
      <c r="AM44" s="928" t="s">
        <v>120</v>
      </c>
      <c r="AN44" s="928"/>
      <c r="AO44" s="928"/>
      <c r="AP44" s="928"/>
      <c r="AQ44" s="928"/>
      <c r="AR44" s="928"/>
      <c r="AS44" s="970">
        <v>4020</v>
      </c>
      <c r="AT44" s="971"/>
      <c r="AU44" s="971"/>
      <c r="AV44" s="971"/>
      <c r="AW44" s="971"/>
      <c r="AX44" s="180"/>
      <c r="AY44" s="932">
        <f>'部数表　１'!P14</f>
        <v>0</v>
      </c>
      <c r="AZ44" s="933"/>
      <c r="BA44" s="933"/>
      <c r="BB44" s="933"/>
      <c r="BC44" s="933"/>
      <c r="BD44" s="184"/>
      <c r="BE44" s="176"/>
      <c r="BF44" s="175"/>
    </row>
    <row r="45" spans="1:58" s="110" customFormat="1" ht="15" customHeight="1" x14ac:dyDescent="0.15">
      <c r="A45" s="168" t="s">
        <v>246</v>
      </c>
      <c r="B45" s="169">
        <v>3</v>
      </c>
      <c r="C45" s="170"/>
      <c r="D45" s="171"/>
      <c r="E45" s="171"/>
      <c r="F45" s="171"/>
      <c r="G45" s="171"/>
      <c r="H45" s="171"/>
      <c r="I45" s="171"/>
      <c r="J45" s="172"/>
      <c r="K45" s="172"/>
      <c r="L45" s="172"/>
      <c r="M45" s="172"/>
      <c r="N45" s="172"/>
      <c r="O45" s="172"/>
      <c r="P45" s="173"/>
      <c r="Q45" s="172"/>
      <c r="R45" s="172"/>
      <c r="S45" s="172"/>
      <c r="T45" s="172"/>
      <c r="U45" s="174"/>
      <c r="V45" s="172"/>
      <c r="W45" s="172"/>
      <c r="X45" s="172"/>
      <c r="Y45" s="172"/>
      <c r="Z45" s="172"/>
      <c r="AA45" s="175"/>
      <c r="AB45" s="176"/>
      <c r="AC45" s="175"/>
      <c r="AD45" s="194"/>
      <c r="AE45" s="195"/>
      <c r="AF45" s="170"/>
      <c r="AG45" s="171"/>
      <c r="AH45" s="171"/>
      <c r="AI45" s="171"/>
      <c r="AJ45" s="172"/>
      <c r="AK45" s="177" t="s">
        <v>291</v>
      </c>
      <c r="AL45" s="177">
        <v>8</v>
      </c>
      <c r="AM45" s="928" t="s">
        <v>256</v>
      </c>
      <c r="AN45" s="928"/>
      <c r="AO45" s="928"/>
      <c r="AP45" s="928"/>
      <c r="AQ45" s="928"/>
      <c r="AR45" s="928"/>
      <c r="AS45" s="970">
        <v>1290</v>
      </c>
      <c r="AT45" s="971"/>
      <c r="AU45" s="971"/>
      <c r="AV45" s="971"/>
      <c r="AW45" s="971"/>
      <c r="AX45" s="180"/>
      <c r="AY45" s="932">
        <f>'部数表　１'!P15</f>
        <v>0</v>
      </c>
      <c r="AZ45" s="933"/>
      <c r="BA45" s="933"/>
      <c r="BB45" s="933"/>
      <c r="BC45" s="933"/>
      <c r="BD45" s="184"/>
      <c r="BE45" s="176"/>
      <c r="BF45" s="175"/>
    </row>
    <row r="46" spans="1:58" s="110" customFormat="1" ht="15" customHeight="1" x14ac:dyDescent="0.15">
      <c r="A46" s="972" t="s">
        <v>255</v>
      </c>
      <c r="B46" s="973"/>
      <c r="C46" s="170"/>
      <c r="D46" s="171"/>
      <c r="E46" s="171"/>
      <c r="F46" s="171"/>
      <c r="G46" s="171"/>
      <c r="H46" s="177" t="s">
        <v>246</v>
      </c>
      <c r="I46" s="177">
        <v>2</v>
      </c>
      <c r="J46" s="928" t="s">
        <v>121</v>
      </c>
      <c r="K46" s="928"/>
      <c r="L46" s="928"/>
      <c r="M46" s="928"/>
      <c r="N46" s="928"/>
      <c r="O46" s="929"/>
      <c r="P46" s="930">
        <v>2570</v>
      </c>
      <c r="Q46" s="931"/>
      <c r="R46" s="931"/>
      <c r="S46" s="931"/>
      <c r="T46" s="931"/>
      <c r="U46" s="180"/>
      <c r="V46" s="932">
        <f>'部数表　１'!M15</f>
        <v>0</v>
      </c>
      <c r="W46" s="933"/>
      <c r="X46" s="933"/>
      <c r="Y46" s="933"/>
      <c r="Z46" s="933"/>
      <c r="AA46" s="183"/>
      <c r="AB46" s="176"/>
      <c r="AC46" s="175"/>
      <c r="AD46" s="194"/>
      <c r="AE46" s="195"/>
      <c r="AF46" s="170"/>
      <c r="AG46" s="171"/>
      <c r="AH46" s="171"/>
      <c r="AI46" s="171"/>
      <c r="AJ46" s="172"/>
      <c r="AK46" s="201" t="s">
        <v>291</v>
      </c>
      <c r="AL46" s="201">
        <v>9</v>
      </c>
      <c r="AM46" s="928" t="s">
        <v>142</v>
      </c>
      <c r="AN46" s="928"/>
      <c r="AO46" s="928"/>
      <c r="AP46" s="928"/>
      <c r="AQ46" s="928"/>
      <c r="AR46" s="928"/>
      <c r="AS46" s="970">
        <v>1830</v>
      </c>
      <c r="AT46" s="971"/>
      <c r="AU46" s="971"/>
      <c r="AV46" s="971"/>
      <c r="AW46" s="971"/>
      <c r="AX46" s="180"/>
      <c r="AY46" s="932">
        <f>'部数表　１'!P16</f>
        <v>0</v>
      </c>
      <c r="AZ46" s="933"/>
      <c r="BA46" s="933"/>
      <c r="BB46" s="933"/>
      <c r="BC46" s="933"/>
      <c r="BD46" s="184"/>
      <c r="BE46" s="176"/>
      <c r="BF46" s="175"/>
    </row>
    <row r="47" spans="1:58" s="110" customFormat="1" ht="15" customHeight="1" x14ac:dyDescent="0.15">
      <c r="A47" s="972"/>
      <c r="B47" s="973"/>
      <c r="C47" s="170"/>
      <c r="D47" s="171"/>
      <c r="E47" s="171"/>
      <c r="F47" s="171"/>
      <c r="G47" s="171"/>
      <c r="H47" s="177" t="s">
        <v>246</v>
      </c>
      <c r="I47" s="177">
        <v>3</v>
      </c>
      <c r="J47" s="928" t="s">
        <v>122</v>
      </c>
      <c r="K47" s="928"/>
      <c r="L47" s="928"/>
      <c r="M47" s="928"/>
      <c r="N47" s="928"/>
      <c r="O47" s="929"/>
      <c r="P47" s="930">
        <v>2680</v>
      </c>
      <c r="Q47" s="931"/>
      <c r="R47" s="931"/>
      <c r="S47" s="931"/>
      <c r="T47" s="931"/>
      <c r="U47" s="180"/>
      <c r="V47" s="932">
        <f>'部数表　１'!M16</f>
        <v>0</v>
      </c>
      <c r="W47" s="933"/>
      <c r="X47" s="933"/>
      <c r="Y47" s="933"/>
      <c r="Z47" s="933"/>
      <c r="AA47" s="183"/>
      <c r="AB47" s="176"/>
      <c r="AC47" s="175"/>
      <c r="AD47" s="194"/>
      <c r="AE47" s="195"/>
      <c r="AF47" s="198"/>
      <c r="AG47" s="199"/>
      <c r="AH47" s="199"/>
      <c r="AI47" s="199"/>
      <c r="AJ47" s="200"/>
      <c r="AK47" s="201">
        <v>1</v>
      </c>
      <c r="AL47" s="201" t="s">
        <v>291</v>
      </c>
      <c r="AM47" s="928" t="s">
        <v>258</v>
      </c>
      <c r="AN47" s="928"/>
      <c r="AO47" s="928"/>
      <c r="AP47" s="928"/>
      <c r="AQ47" s="928"/>
      <c r="AR47" s="928"/>
      <c r="AS47" s="970">
        <v>5220</v>
      </c>
      <c r="AT47" s="971"/>
      <c r="AU47" s="971"/>
      <c r="AV47" s="971"/>
      <c r="AW47" s="971"/>
      <c r="AX47" s="180"/>
      <c r="AY47" s="932">
        <f>'部数表　１'!P17</f>
        <v>0</v>
      </c>
      <c r="AZ47" s="933"/>
      <c r="BA47" s="933"/>
      <c r="BB47" s="933"/>
      <c r="BC47" s="933"/>
      <c r="BD47" s="202"/>
      <c r="BE47" s="203"/>
      <c r="BF47" s="204"/>
    </row>
    <row r="48" spans="1:58" s="110" customFormat="1" ht="15" customHeight="1" x14ac:dyDescent="0.15">
      <c r="A48" s="972"/>
      <c r="B48" s="973"/>
      <c r="C48" s="170"/>
      <c r="D48" s="171"/>
      <c r="E48" s="171"/>
      <c r="F48" s="171"/>
      <c r="G48" s="171"/>
      <c r="H48" s="177" t="s">
        <v>246</v>
      </c>
      <c r="I48" s="177">
        <v>4</v>
      </c>
      <c r="J48" s="928" t="s">
        <v>123</v>
      </c>
      <c r="K48" s="928"/>
      <c r="L48" s="928"/>
      <c r="M48" s="928"/>
      <c r="N48" s="928"/>
      <c r="O48" s="929"/>
      <c r="P48" s="930">
        <v>3660</v>
      </c>
      <c r="Q48" s="931"/>
      <c r="R48" s="931"/>
      <c r="S48" s="931"/>
      <c r="T48" s="931"/>
      <c r="U48" s="180"/>
      <c r="V48" s="932">
        <f>'部数表　１'!M17</f>
        <v>0</v>
      </c>
      <c r="W48" s="933"/>
      <c r="X48" s="933"/>
      <c r="Y48" s="933"/>
      <c r="Z48" s="933"/>
      <c r="AA48" s="183"/>
      <c r="AB48" s="176"/>
      <c r="AC48" s="175"/>
      <c r="AD48" s="194"/>
      <c r="AE48" s="195"/>
      <c r="AF48" s="198"/>
      <c r="AG48" s="199"/>
      <c r="AH48" s="199"/>
      <c r="AI48" s="199"/>
      <c r="AJ48" s="200"/>
      <c r="AK48" s="201"/>
      <c r="AL48" s="201"/>
      <c r="AM48" s="928"/>
      <c r="AN48" s="928"/>
      <c r="AO48" s="928"/>
      <c r="AP48" s="928"/>
      <c r="AQ48" s="928"/>
      <c r="AR48" s="928"/>
      <c r="AS48" s="970"/>
      <c r="AT48" s="971"/>
      <c r="AU48" s="971"/>
      <c r="AV48" s="971"/>
      <c r="AW48" s="971"/>
      <c r="AX48" s="180"/>
      <c r="AY48" s="932"/>
      <c r="AZ48" s="933"/>
      <c r="BA48" s="933"/>
      <c r="BB48" s="933"/>
      <c r="BC48" s="933"/>
      <c r="BD48" s="202"/>
      <c r="BE48" s="203"/>
      <c r="BF48" s="204"/>
    </row>
    <row r="49" spans="1:58" s="110" customFormat="1" ht="15" customHeight="1" x14ac:dyDescent="0.15">
      <c r="A49" s="972"/>
      <c r="B49" s="973"/>
      <c r="C49" s="170"/>
      <c r="D49" s="171"/>
      <c r="E49" s="171"/>
      <c r="F49" s="171"/>
      <c r="G49" s="171"/>
      <c r="H49" s="177" t="s">
        <v>246</v>
      </c>
      <c r="I49" s="177">
        <v>5</v>
      </c>
      <c r="J49" s="928" t="s">
        <v>124</v>
      </c>
      <c r="K49" s="928"/>
      <c r="L49" s="928"/>
      <c r="M49" s="928"/>
      <c r="N49" s="928"/>
      <c r="O49" s="929"/>
      <c r="P49" s="930">
        <v>2420</v>
      </c>
      <c r="Q49" s="931"/>
      <c r="R49" s="931"/>
      <c r="S49" s="931"/>
      <c r="T49" s="931"/>
      <c r="U49" s="180"/>
      <c r="V49" s="932">
        <f>'部数表　１'!M18</f>
        <v>0</v>
      </c>
      <c r="W49" s="933"/>
      <c r="X49" s="933"/>
      <c r="Y49" s="933"/>
      <c r="Z49" s="933"/>
      <c r="AA49" s="183"/>
      <c r="AB49" s="176"/>
      <c r="AC49" s="175"/>
      <c r="AD49" s="185"/>
      <c r="AE49" s="186"/>
      <c r="AF49" s="205"/>
      <c r="AG49" s="206"/>
      <c r="AH49" s="206"/>
      <c r="AI49" s="206"/>
      <c r="AJ49" s="207"/>
      <c r="AK49" s="206"/>
      <c r="AL49" s="206"/>
      <c r="AM49" s="207"/>
      <c r="AN49" s="207"/>
      <c r="AO49" s="207"/>
      <c r="AP49" s="207"/>
      <c r="AQ49" s="207"/>
      <c r="AR49" s="207"/>
      <c r="AS49" s="208"/>
      <c r="AT49" s="207"/>
      <c r="AU49" s="207"/>
      <c r="AV49" s="207"/>
      <c r="AW49" s="207"/>
      <c r="AX49" s="209"/>
      <c r="AY49" s="207"/>
      <c r="AZ49" s="207"/>
      <c r="BA49" s="207"/>
      <c r="BB49" s="207"/>
      <c r="BC49" s="207"/>
      <c r="BD49" s="207"/>
      <c r="BE49" s="210"/>
      <c r="BF49" s="211"/>
    </row>
    <row r="50" spans="1:58" s="110" customFormat="1" ht="15" customHeight="1" x14ac:dyDescent="0.15">
      <c r="A50" s="972"/>
      <c r="B50" s="973"/>
      <c r="C50" s="170"/>
      <c r="D50" s="171"/>
      <c r="E50" s="171"/>
      <c r="F50" s="171"/>
      <c r="G50" s="171"/>
      <c r="H50" s="171"/>
      <c r="I50" s="171"/>
      <c r="J50" s="172"/>
      <c r="K50" s="172"/>
      <c r="L50" s="172"/>
      <c r="M50" s="172"/>
      <c r="N50" s="172"/>
      <c r="O50" s="172"/>
      <c r="P50" s="173"/>
      <c r="Q50" s="172"/>
      <c r="R50" s="172"/>
      <c r="S50" s="172"/>
      <c r="T50" s="172"/>
      <c r="U50" s="174"/>
      <c r="V50" s="172"/>
      <c r="W50" s="172"/>
      <c r="X50" s="172"/>
      <c r="Y50" s="172"/>
      <c r="Z50" s="172"/>
      <c r="AA50" s="175"/>
      <c r="AB50" s="176"/>
      <c r="AC50" s="175"/>
      <c r="AD50" s="155" t="s">
        <v>246</v>
      </c>
      <c r="AE50" s="156">
        <v>1</v>
      </c>
      <c r="AF50" s="157">
        <v>1</v>
      </c>
      <c r="AG50" s="158">
        <v>5</v>
      </c>
      <c r="AH50" s="158" t="s">
        <v>246</v>
      </c>
      <c r="AI50" s="158">
        <v>2</v>
      </c>
      <c r="AJ50" s="166"/>
      <c r="AK50" s="166"/>
      <c r="AL50" s="166"/>
      <c r="AM50" s="937" t="s">
        <v>259</v>
      </c>
      <c r="AN50" s="937"/>
      <c r="AO50" s="937"/>
      <c r="AP50" s="937"/>
      <c r="AQ50" s="937"/>
      <c r="AR50" s="937"/>
      <c r="AS50" s="974">
        <v>1760</v>
      </c>
      <c r="AT50" s="975"/>
      <c r="AU50" s="975"/>
      <c r="AV50" s="975"/>
      <c r="AW50" s="975"/>
      <c r="AX50" s="160"/>
      <c r="AY50" s="983">
        <f>'部数表　１'!P20</f>
        <v>0</v>
      </c>
      <c r="AZ50" s="984"/>
      <c r="BA50" s="984"/>
      <c r="BB50" s="984"/>
      <c r="BC50" s="984"/>
      <c r="BD50" s="212"/>
      <c r="BE50" s="162"/>
      <c r="BF50" s="163"/>
    </row>
    <row r="51" spans="1:58" s="110" customFormat="1" ht="15" customHeight="1" x14ac:dyDescent="0.15">
      <c r="A51" s="985"/>
      <c r="B51" s="986"/>
      <c r="C51" s="198"/>
      <c r="D51" s="199"/>
      <c r="E51" s="199"/>
      <c r="F51" s="199"/>
      <c r="G51" s="199"/>
      <c r="H51" s="199"/>
      <c r="I51" s="199"/>
      <c r="J51" s="200"/>
      <c r="K51" s="200"/>
      <c r="L51" s="200"/>
      <c r="M51" s="200"/>
      <c r="N51" s="200"/>
      <c r="O51" s="200"/>
      <c r="P51" s="213"/>
      <c r="Q51" s="200"/>
      <c r="R51" s="200"/>
      <c r="S51" s="200"/>
      <c r="T51" s="200"/>
      <c r="U51" s="214"/>
      <c r="V51" s="200"/>
      <c r="W51" s="200"/>
      <c r="X51" s="200"/>
      <c r="Y51" s="200"/>
      <c r="Z51" s="200"/>
      <c r="AA51" s="204"/>
      <c r="AB51" s="203"/>
      <c r="AC51" s="204"/>
      <c r="AD51" s="168" t="s">
        <v>246</v>
      </c>
      <c r="AE51" s="169">
        <v>6</v>
      </c>
      <c r="AF51" s="215">
        <v>1</v>
      </c>
      <c r="AG51" s="177">
        <v>5</v>
      </c>
      <c r="AH51" s="177" t="s">
        <v>246</v>
      </c>
      <c r="AI51" s="177">
        <v>4</v>
      </c>
      <c r="AJ51" s="172"/>
      <c r="AK51" s="172"/>
      <c r="AL51" s="172"/>
      <c r="AM51" s="928" t="s">
        <v>260</v>
      </c>
      <c r="AN51" s="928"/>
      <c r="AO51" s="928"/>
      <c r="AP51" s="928"/>
      <c r="AQ51" s="928"/>
      <c r="AR51" s="929"/>
      <c r="AS51" s="970">
        <v>1470</v>
      </c>
      <c r="AT51" s="971"/>
      <c r="AU51" s="971"/>
      <c r="AV51" s="971"/>
      <c r="AW51" s="971"/>
      <c r="AX51" s="180"/>
      <c r="AY51" s="932">
        <f>'部数表　１'!P21</f>
        <v>0</v>
      </c>
      <c r="AZ51" s="933"/>
      <c r="BA51" s="933"/>
      <c r="BB51" s="933"/>
      <c r="BC51" s="933"/>
      <c r="BD51" s="184"/>
      <c r="BE51" s="176"/>
      <c r="BF51" s="175"/>
    </row>
    <row r="52" spans="1:58" s="110" customFormat="1" ht="15" customHeight="1" x14ac:dyDescent="0.15">
      <c r="A52" s="155"/>
      <c r="B52" s="156"/>
      <c r="C52" s="157">
        <v>1</v>
      </c>
      <c r="D52" s="158">
        <v>4</v>
      </c>
      <c r="E52" s="158" t="s">
        <v>246</v>
      </c>
      <c r="F52" s="158">
        <v>4</v>
      </c>
      <c r="G52" s="159"/>
      <c r="H52" s="158">
        <v>0</v>
      </c>
      <c r="I52" s="158">
        <v>0</v>
      </c>
      <c r="J52" s="937" t="s">
        <v>84</v>
      </c>
      <c r="K52" s="937"/>
      <c r="L52" s="937"/>
      <c r="M52" s="937"/>
      <c r="N52" s="937"/>
      <c r="O52" s="938"/>
      <c r="P52" s="939">
        <f>SUM(P54:T61)</f>
        <v>33290</v>
      </c>
      <c r="Q52" s="940"/>
      <c r="R52" s="940"/>
      <c r="S52" s="940"/>
      <c r="T52" s="940"/>
      <c r="U52" s="160"/>
      <c r="V52" s="934">
        <f>'部数表　１'!M29</f>
        <v>0</v>
      </c>
      <c r="W52" s="935"/>
      <c r="X52" s="935"/>
      <c r="Y52" s="935"/>
      <c r="Z52" s="935"/>
      <c r="AA52" s="163"/>
      <c r="AB52" s="162"/>
      <c r="AC52" s="163"/>
      <c r="AD52" s="978" t="s">
        <v>261</v>
      </c>
      <c r="AE52" s="979"/>
      <c r="AF52" s="215">
        <v>1</v>
      </c>
      <c r="AG52" s="177">
        <v>5</v>
      </c>
      <c r="AH52" s="177" t="s">
        <v>246</v>
      </c>
      <c r="AI52" s="177">
        <v>5</v>
      </c>
      <c r="AJ52" s="172"/>
      <c r="AK52" s="172"/>
      <c r="AL52" s="172"/>
      <c r="AM52" s="928" t="s">
        <v>262</v>
      </c>
      <c r="AN52" s="928"/>
      <c r="AO52" s="928"/>
      <c r="AP52" s="928"/>
      <c r="AQ52" s="928"/>
      <c r="AR52" s="929"/>
      <c r="AS52" s="970">
        <v>2960</v>
      </c>
      <c r="AT52" s="971"/>
      <c r="AU52" s="971"/>
      <c r="AV52" s="971"/>
      <c r="AW52" s="971"/>
      <c r="AX52" s="180"/>
      <c r="AY52" s="932">
        <f>'部数表　１'!P22</f>
        <v>0</v>
      </c>
      <c r="AZ52" s="933"/>
      <c r="BA52" s="933"/>
      <c r="BB52" s="933"/>
      <c r="BC52" s="933"/>
      <c r="BD52" s="184"/>
      <c r="BE52" s="176"/>
      <c r="BF52" s="175"/>
    </row>
    <row r="53" spans="1:58" s="110" customFormat="1" ht="15" customHeight="1" x14ac:dyDescent="0.15">
      <c r="A53" s="168"/>
      <c r="B53" s="169"/>
      <c r="C53" s="170"/>
      <c r="D53" s="171"/>
      <c r="E53" s="171"/>
      <c r="F53" s="171"/>
      <c r="G53" s="171"/>
      <c r="H53" s="171"/>
      <c r="I53" s="171"/>
      <c r="J53" s="172"/>
      <c r="K53" s="172"/>
      <c r="L53" s="172"/>
      <c r="M53" s="172"/>
      <c r="N53" s="172"/>
      <c r="O53" s="172"/>
      <c r="P53" s="173"/>
      <c r="Q53" s="172"/>
      <c r="R53" s="172"/>
      <c r="S53" s="172"/>
      <c r="T53" s="172"/>
      <c r="U53" s="174"/>
      <c r="V53" s="172"/>
      <c r="W53" s="172"/>
      <c r="X53" s="172"/>
      <c r="Y53" s="172"/>
      <c r="Z53" s="172"/>
      <c r="AA53" s="183"/>
      <c r="AB53" s="176"/>
      <c r="AC53" s="175"/>
      <c r="AD53" s="978" t="s">
        <v>263</v>
      </c>
      <c r="AE53" s="979"/>
      <c r="AF53" s="215">
        <v>1</v>
      </c>
      <c r="AG53" s="177">
        <v>5</v>
      </c>
      <c r="AH53" s="177" t="s">
        <v>246</v>
      </c>
      <c r="AI53" s="177">
        <v>6</v>
      </c>
      <c r="AJ53" s="172"/>
      <c r="AK53" s="172"/>
      <c r="AL53" s="172"/>
      <c r="AM53" s="928" t="s">
        <v>264</v>
      </c>
      <c r="AN53" s="928"/>
      <c r="AO53" s="928"/>
      <c r="AP53" s="928"/>
      <c r="AQ53" s="928"/>
      <c r="AR53" s="928"/>
      <c r="AS53" s="970">
        <v>2950</v>
      </c>
      <c r="AT53" s="971"/>
      <c r="AU53" s="971"/>
      <c r="AV53" s="971"/>
      <c r="AW53" s="971"/>
      <c r="AX53" s="180"/>
      <c r="AY53" s="932">
        <f>'部数表　１'!P23</f>
        <v>0</v>
      </c>
      <c r="AZ53" s="933"/>
      <c r="BA53" s="933"/>
      <c r="BB53" s="933"/>
      <c r="BC53" s="933"/>
      <c r="BD53" s="184"/>
      <c r="BE53" s="176"/>
      <c r="BF53" s="175"/>
    </row>
    <row r="54" spans="1:58" s="110" customFormat="1" ht="15" customHeight="1" x14ac:dyDescent="0.15">
      <c r="A54" s="194"/>
      <c r="B54" s="195"/>
      <c r="C54" s="170"/>
      <c r="D54" s="171"/>
      <c r="E54" s="171"/>
      <c r="F54" s="171"/>
      <c r="G54" s="171"/>
      <c r="H54" s="177" t="s">
        <v>291</v>
      </c>
      <c r="I54" s="177">
        <v>1</v>
      </c>
      <c r="J54" s="928" t="s">
        <v>143</v>
      </c>
      <c r="K54" s="928"/>
      <c r="L54" s="928"/>
      <c r="M54" s="928"/>
      <c r="N54" s="928"/>
      <c r="O54" s="929"/>
      <c r="P54" s="930">
        <v>5700</v>
      </c>
      <c r="Q54" s="931"/>
      <c r="R54" s="931"/>
      <c r="S54" s="931"/>
      <c r="T54" s="931"/>
      <c r="U54" s="180"/>
      <c r="V54" s="932">
        <f>'部数表　１'!M21</f>
        <v>0</v>
      </c>
      <c r="W54" s="933"/>
      <c r="X54" s="933"/>
      <c r="Y54" s="933"/>
      <c r="Z54" s="933"/>
      <c r="AA54" s="183"/>
      <c r="AB54" s="176"/>
      <c r="AC54" s="175"/>
      <c r="AD54" s="947" t="s">
        <v>266</v>
      </c>
      <c r="AE54" s="980"/>
      <c r="AF54" s="215"/>
      <c r="AG54" s="177"/>
      <c r="AH54" s="177"/>
      <c r="AI54" s="177"/>
      <c r="AJ54" s="172"/>
      <c r="AK54" s="172"/>
      <c r="AL54" s="172"/>
      <c r="AM54" s="216"/>
      <c r="AN54" s="216"/>
      <c r="AO54" s="216"/>
      <c r="AP54" s="216"/>
      <c r="AQ54" s="216"/>
      <c r="AR54" s="217"/>
      <c r="AS54" s="178"/>
      <c r="AT54" s="179"/>
      <c r="AU54" s="179"/>
      <c r="AV54" s="179"/>
      <c r="AW54" s="179"/>
      <c r="AX54" s="180"/>
      <c r="AY54" s="218"/>
      <c r="AZ54" s="219"/>
      <c r="BA54" s="219"/>
      <c r="BB54" s="219"/>
      <c r="BC54" s="219"/>
      <c r="BD54" s="184"/>
      <c r="BE54" s="176"/>
      <c r="BF54" s="175"/>
    </row>
    <row r="55" spans="1:58" s="110" customFormat="1" ht="15" customHeight="1" x14ac:dyDescent="0.15">
      <c r="A55" s="194"/>
      <c r="B55" s="195"/>
      <c r="C55" s="170"/>
      <c r="D55" s="171"/>
      <c r="E55" s="171"/>
      <c r="F55" s="171"/>
      <c r="G55" s="171"/>
      <c r="H55" s="177" t="s">
        <v>291</v>
      </c>
      <c r="I55" s="177">
        <v>2</v>
      </c>
      <c r="J55" s="928" t="s">
        <v>125</v>
      </c>
      <c r="K55" s="928"/>
      <c r="L55" s="928"/>
      <c r="M55" s="928"/>
      <c r="N55" s="928"/>
      <c r="O55" s="929"/>
      <c r="P55" s="930">
        <v>4520</v>
      </c>
      <c r="Q55" s="931"/>
      <c r="R55" s="931"/>
      <c r="S55" s="931"/>
      <c r="T55" s="931"/>
      <c r="U55" s="180"/>
      <c r="V55" s="932">
        <f>'部数表　１'!M22</f>
        <v>0</v>
      </c>
      <c r="W55" s="933"/>
      <c r="X55" s="933"/>
      <c r="Y55" s="933"/>
      <c r="Z55" s="933"/>
      <c r="AA55" s="183"/>
      <c r="AB55" s="176"/>
      <c r="AC55" s="175"/>
      <c r="AD55" s="947"/>
      <c r="AE55" s="980"/>
      <c r="AF55" s="170"/>
      <c r="AG55" s="171"/>
      <c r="AH55" s="171"/>
      <c r="AI55" s="171"/>
      <c r="AJ55" s="172"/>
      <c r="AK55" s="172"/>
      <c r="AL55" s="172"/>
      <c r="AM55" s="172"/>
      <c r="AN55" s="172"/>
      <c r="AO55" s="172"/>
      <c r="AP55" s="172"/>
      <c r="AQ55" s="172"/>
      <c r="AR55" s="172"/>
      <c r="AS55" s="220"/>
      <c r="AT55" s="221"/>
      <c r="AU55" s="221"/>
      <c r="AV55" s="221"/>
      <c r="AW55" s="172"/>
      <c r="AX55" s="174"/>
      <c r="AY55" s="221"/>
      <c r="AZ55" s="221"/>
      <c r="BA55" s="221"/>
      <c r="BB55" s="221"/>
      <c r="BC55" s="172"/>
      <c r="BD55" s="172"/>
      <c r="BE55" s="176"/>
      <c r="BF55" s="175"/>
    </row>
    <row r="56" spans="1:58" s="110" customFormat="1" ht="15" customHeight="1" x14ac:dyDescent="0.15">
      <c r="A56" s="168" t="s">
        <v>246</v>
      </c>
      <c r="B56" s="169">
        <v>1</v>
      </c>
      <c r="C56" s="170"/>
      <c r="D56" s="171"/>
      <c r="E56" s="171"/>
      <c r="F56" s="171"/>
      <c r="G56" s="171"/>
      <c r="H56" s="177" t="s">
        <v>291</v>
      </c>
      <c r="I56" s="177">
        <v>4</v>
      </c>
      <c r="J56" s="928" t="s">
        <v>268</v>
      </c>
      <c r="K56" s="928"/>
      <c r="L56" s="928"/>
      <c r="M56" s="928"/>
      <c r="N56" s="928"/>
      <c r="O56" s="929"/>
      <c r="P56" s="930">
        <v>3250</v>
      </c>
      <c r="Q56" s="931"/>
      <c r="R56" s="931"/>
      <c r="S56" s="931"/>
      <c r="T56" s="931"/>
      <c r="U56" s="180"/>
      <c r="V56" s="932">
        <f>'部数表　１'!M23</f>
        <v>0</v>
      </c>
      <c r="W56" s="933"/>
      <c r="X56" s="933"/>
      <c r="Y56" s="933"/>
      <c r="Z56" s="933"/>
      <c r="AA56" s="183"/>
      <c r="AB56" s="176"/>
      <c r="AC56" s="175"/>
      <c r="AD56" s="981"/>
      <c r="AE56" s="982"/>
      <c r="AF56" s="205"/>
      <c r="AG56" s="206"/>
      <c r="AH56" s="206"/>
      <c r="AI56" s="206"/>
      <c r="AJ56" s="207"/>
      <c r="AK56" s="207"/>
      <c r="AL56" s="207"/>
      <c r="AM56" s="921" t="s">
        <v>16</v>
      </c>
      <c r="AN56" s="921"/>
      <c r="AO56" s="921"/>
      <c r="AP56" s="921"/>
      <c r="AQ56" s="921"/>
      <c r="AR56" s="921"/>
      <c r="AS56" s="962">
        <f>SUM(AS50:AW55)</f>
        <v>9140</v>
      </c>
      <c r="AT56" s="963"/>
      <c r="AU56" s="963"/>
      <c r="AV56" s="963"/>
      <c r="AW56" s="963"/>
      <c r="AX56" s="222"/>
      <c r="AY56" s="960">
        <f>SUM(AY50:BC53)</f>
        <v>0</v>
      </c>
      <c r="AZ56" s="961"/>
      <c r="BA56" s="961"/>
      <c r="BB56" s="961"/>
      <c r="BC56" s="961"/>
      <c r="BD56" s="223"/>
      <c r="BE56" s="210"/>
      <c r="BF56" s="211"/>
    </row>
    <row r="57" spans="1:58" s="110" customFormat="1" ht="15" customHeight="1" x14ac:dyDescent="0.15">
      <c r="A57" s="168" t="s">
        <v>246</v>
      </c>
      <c r="B57" s="169">
        <v>4</v>
      </c>
      <c r="C57" s="170"/>
      <c r="D57" s="171"/>
      <c r="E57" s="171"/>
      <c r="F57" s="171"/>
      <c r="G57" s="171"/>
      <c r="H57" s="177" t="s">
        <v>291</v>
      </c>
      <c r="I57" s="177">
        <v>5</v>
      </c>
      <c r="J57" s="928" t="s">
        <v>126</v>
      </c>
      <c r="K57" s="928"/>
      <c r="L57" s="928"/>
      <c r="M57" s="928"/>
      <c r="N57" s="928"/>
      <c r="O57" s="929"/>
      <c r="P57" s="930">
        <v>2100</v>
      </c>
      <c r="Q57" s="931"/>
      <c r="R57" s="931"/>
      <c r="S57" s="931"/>
      <c r="T57" s="931"/>
      <c r="U57" s="180"/>
      <c r="V57" s="932">
        <f>'部数表　１'!M24</f>
        <v>0</v>
      </c>
      <c r="W57" s="933"/>
      <c r="X57" s="933"/>
      <c r="Y57" s="933"/>
      <c r="Z57" s="933"/>
      <c r="AA57" s="183"/>
      <c r="AB57" s="176"/>
      <c r="AC57" s="175"/>
      <c r="AD57" s="194"/>
      <c r="AE57" s="195"/>
      <c r="AF57" s="195"/>
      <c r="AG57" s="195"/>
      <c r="AH57" s="195"/>
      <c r="AI57" s="195"/>
      <c r="BF57" s="224"/>
    </row>
    <row r="58" spans="1:58" s="110" customFormat="1" ht="15" customHeight="1" x14ac:dyDescent="0.15">
      <c r="A58" s="972" t="s">
        <v>269</v>
      </c>
      <c r="B58" s="973"/>
      <c r="C58" s="170"/>
      <c r="D58" s="171"/>
      <c r="E58" s="171"/>
      <c r="F58" s="171"/>
      <c r="G58" s="171"/>
      <c r="H58" s="177" t="s">
        <v>291</v>
      </c>
      <c r="I58" s="177" t="s">
        <v>292</v>
      </c>
      <c r="J58" s="928" t="s">
        <v>144</v>
      </c>
      <c r="K58" s="928"/>
      <c r="L58" s="928"/>
      <c r="M58" s="928"/>
      <c r="N58" s="928"/>
      <c r="O58" s="929"/>
      <c r="P58" s="930">
        <v>2250</v>
      </c>
      <c r="Q58" s="931"/>
      <c r="R58" s="931"/>
      <c r="S58" s="931"/>
      <c r="T58" s="931"/>
      <c r="U58" s="180"/>
      <c r="V58" s="932">
        <f>'部数表　１'!M25</f>
        <v>0</v>
      </c>
      <c r="W58" s="933"/>
      <c r="X58" s="933"/>
      <c r="Y58" s="933"/>
      <c r="Z58" s="933"/>
      <c r="AA58" s="204"/>
      <c r="AB58" s="203"/>
      <c r="AC58" s="204"/>
      <c r="AD58" s="194"/>
      <c r="AE58" s="195"/>
      <c r="AF58" s="195"/>
      <c r="AG58" s="195"/>
      <c r="AH58" s="195"/>
      <c r="AI58" s="195"/>
      <c r="BF58" s="224"/>
    </row>
    <row r="59" spans="1:58" s="110" customFormat="1" ht="15" customHeight="1" x14ac:dyDescent="0.15">
      <c r="A59" s="972"/>
      <c r="B59" s="973"/>
      <c r="C59" s="170"/>
      <c r="D59" s="171"/>
      <c r="E59" s="171"/>
      <c r="F59" s="171"/>
      <c r="G59" s="171"/>
      <c r="H59" s="177" t="s">
        <v>291</v>
      </c>
      <c r="I59" s="177" t="s">
        <v>293</v>
      </c>
      <c r="J59" s="928" t="s">
        <v>145</v>
      </c>
      <c r="K59" s="928"/>
      <c r="L59" s="928"/>
      <c r="M59" s="928"/>
      <c r="N59" s="928"/>
      <c r="O59" s="929"/>
      <c r="P59" s="930">
        <v>4150</v>
      </c>
      <c r="Q59" s="931"/>
      <c r="R59" s="931"/>
      <c r="S59" s="931"/>
      <c r="T59" s="931"/>
      <c r="U59" s="180"/>
      <c r="V59" s="932">
        <f>'部数表　１'!M26</f>
        <v>0</v>
      </c>
      <c r="W59" s="933"/>
      <c r="X59" s="933"/>
      <c r="Y59" s="933"/>
      <c r="Z59" s="933"/>
      <c r="AA59" s="225"/>
      <c r="AB59" s="176"/>
      <c r="AC59" s="175"/>
      <c r="AD59" s="155" t="s">
        <v>246</v>
      </c>
      <c r="AE59" s="226">
        <v>1</v>
      </c>
      <c r="AF59" s="157">
        <v>1</v>
      </c>
      <c r="AG59" s="158">
        <v>3</v>
      </c>
      <c r="AH59" s="158" t="s">
        <v>246</v>
      </c>
      <c r="AI59" s="158">
        <v>2</v>
      </c>
      <c r="AJ59" s="166"/>
      <c r="AK59" s="166"/>
      <c r="AL59" s="166"/>
      <c r="AM59" s="937" t="s">
        <v>271</v>
      </c>
      <c r="AN59" s="937"/>
      <c r="AO59" s="937"/>
      <c r="AP59" s="937"/>
      <c r="AQ59" s="937"/>
      <c r="AR59" s="937"/>
      <c r="AS59" s="974">
        <v>10500</v>
      </c>
      <c r="AT59" s="975"/>
      <c r="AU59" s="975"/>
      <c r="AV59" s="975"/>
      <c r="AW59" s="975"/>
      <c r="AX59" s="160"/>
      <c r="AY59" s="976"/>
      <c r="AZ59" s="977"/>
      <c r="BA59" s="977"/>
      <c r="BB59" s="977"/>
      <c r="BC59" s="977"/>
      <c r="BD59" s="212"/>
      <c r="BE59" s="162"/>
      <c r="BF59" s="163"/>
    </row>
    <row r="60" spans="1:58" s="110" customFormat="1" ht="15" customHeight="1" x14ac:dyDescent="0.15">
      <c r="A60" s="972"/>
      <c r="B60" s="973"/>
      <c r="C60" s="170"/>
      <c r="D60" s="171"/>
      <c r="E60" s="171"/>
      <c r="F60" s="171"/>
      <c r="G60" s="171"/>
      <c r="H60" s="177" t="s">
        <v>291</v>
      </c>
      <c r="I60" s="177" t="s">
        <v>294</v>
      </c>
      <c r="J60" s="928" t="s">
        <v>128</v>
      </c>
      <c r="K60" s="928"/>
      <c r="L60" s="928"/>
      <c r="M60" s="928"/>
      <c r="N60" s="928"/>
      <c r="O60" s="929"/>
      <c r="P60" s="930">
        <v>4170</v>
      </c>
      <c r="Q60" s="931"/>
      <c r="R60" s="931"/>
      <c r="S60" s="931"/>
      <c r="T60" s="931"/>
      <c r="U60" s="180"/>
      <c r="V60" s="932">
        <f>'部数表　１'!M27</f>
        <v>0</v>
      </c>
      <c r="W60" s="933"/>
      <c r="X60" s="933"/>
      <c r="Y60" s="933"/>
      <c r="Z60" s="933"/>
      <c r="AA60" s="175"/>
      <c r="AB60" s="176"/>
      <c r="AC60" s="175"/>
      <c r="AD60" s="168" t="s">
        <v>246</v>
      </c>
      <c r="AE60" s="169">
        <v>7</v>
      </c>
      <c r="AF60" s="215">
        <v>1</v>
      </c>
      <c r="AG60" s="177">
        <v>3</v>
      </c>
      <c r="AH60" s="177" t="s">
        <v>246</v>
      </c>
      <c r="AI60" s="177">
        <v>3</v>
      </c>
      <c r="AJ60" s="172"/>
      <c r="AK60" s="172"/>
      <c r="AL60" s="172"/>
      <c r="AM60" s="928" t="s">
        <v>127</v>
      </c>
      <c r="AN60" s="928"/>
      <c r="AO60" s="928"/>
      <c r="AP60" s="928"/>
      <c r="AQ60" s="928"/>
      <c r="AR60" s="928"/>
      <c r="AS60" s="970">
        <v>2200</v>
      </c>
      <c r="AT60" s="971"/>
      <c r="AU60" s="971"/>
      <c r="AV60" s="971"/>
      <c r="AW60" s="971"/>
      <c r="AX60" s="180"/>
      <c r="AY60" s="956"/>
      <c r="AZ60" s="957"/>
      <c r="BA60" s="957"/>
      <c r="BB60" s="957"/>
      <c r="BC60" s="957"/>
      <c r="BD60" s="184"/>
      <c r="BE60" s="176"/>
      <c r="BF60" s="175"/>
    </row>
    <row r="61" spans="1:58" s="110" customFormat="1" ht="15" customHeight="1" x14ac:dyDescent="0.15">
      <c r="A61" s="972"/>
      <c r="B61" s="973"/>
      <c r="C61" s="170"/>
      <c r="D61" s="171"/>
      <c r="E61" s="171"/>
      <c r="F61" s="171"/>
      <c r="G61" s="171"/>
      <c r="H61" s="177" t="s">
        <v>295</v>
      </c>
      <c r="I61" s="177" t="s">
        <v>291</v>
      </c>
      <c r="J61" s="928" t="s">
        <v>296</v>
      </c>
      <c r="K61" s="928"/>
      <c r="L61" s="928"/>
      <c r="M61" s="928"/>
      <c r="N61" s="928"/>
      <c r="O61" s="929"/>
      <c r="P61" s="930">
        <v>7150</v>
      </c>
      <c r="Q61" s="931"/>
      <c r="R61" s="931"/>
      <c r="S61" s="931"/>
      <c r="T61" s="931"/>
      <c r="U61" s="180"/>
      <c r="V61" s="932">
        <f>'部数表　１'!M28</f>
        <v>0</v>
      </c>
      <c r="W61" s="933"/>
      <c r="X61" s="933"/>
      <c r="Y61" s="933"/>
      <c r="Z61" s="933"/>
      <c r="AA61" s="183"/>
      <c r="AB61" s="176"/>
      <c r="AC61" s="175"/>
      <c r="AD61" s="972" t="s">
        <v>274</v>
      </c>
      <c r="AE61" s="948"/>
      <c r="AF61" s="215">
        <v>1</v>
      </c>
      <c r="AG61" s="177">
        <v>3</v>
      </c>
      <c r="AH61" s="177" t="s">
        <v>246</v>
      </c>
      <c r="AI61" s="177">
        <v>7</v>
      </c>
      <c r="AJ61" s="172"/>
      <c r="AK61" s="172"/>
      <c r="AL61" s="172"/>
      <c r="AM61" s="928" t="s">
        <v>275</v>
      </c>
      <c r="AN61" s="928"/>
      <c r="AO61" s="928"/>
      <c r="AP61" s="928"/>
      <c r="AQ61" s="928"/>
      <c r="AR61" s="929"/>
      <c r="AS61" s="970">
        <v>1220</v>
      </c>
      <c r="AT61" s="971"/>
      <c r="AU61" s="971"/>
      <c r="AV61" s="971"/>
      <c r="AW61" s="971"/>
      <c r="AX61" s="180"/>
      <c r="AY61" s="956"/>
      <c r="AZ61" s="957"/>
      <c r="BA61" s="957"/>
      <c r="BB61" s="957"/>
      <c r="BC61" s="957"/>
      <c r="BD61" s="184"/>
      <c r="BE61" s="176"/>
      <c r="BF61" s="175"/>
    </row>
    <row r="62" spans="1:58" s="110" customFormat="1" ht="15" customHeight="1" x14ac:dyDescent="0.15">
      <c r="A62" s="972"/>
      <c r="B62" s="973"/>
      <c r="C62" s="170"/>
      <c r="D62" s="171"/>
      <c r="E62" s="171"/>
      <c r="F62" s="171"/>
      <c r="G62" s="171"/>
      <c r="H62" s="177"/>
      <c r="I62" s="177"/>
      <c r="J62" s="928"/>
      <c r="K62" s="928"/>
      <c r="L62" s="928"/>
      <c r="M62" s="928"/>
      <c r="N62" s="928"/>
      <c r="O62" s="929"/>
      <c r="P62" s="930"/>
      <c r="Q62" s="931"/>
      <c r="R62" s="931"/>
      <c r="S62" s="931"/>
      <c r="T62" s="931"/>
      <c r="U62" s="180"/>
      <c r="V62" s="932"/>
      <c r="W62" s="933"/>
      <c r="X62" s="933"/>
      <c r="Y62" s="933"/>
      <c r="Z62" s="933"/>
      <c r="AA62" s="183"/>
      <c r="AB62" s="176"/>
      <c r="AC62" s="175"/>
      <c r="AD62" s="949"/>
      <c r="AE62" s="948"/>
      <c r="AF62" s="215"/>
      <c r="AG62" s="177"/>
      <c r="AH62" s="177"/>
      <c r="AI62" s="177"/>
      <c r="AJ62" s="172"/>
      <c r="AK62" s="172"/>
      <c r="AL62" s="172"/>
      <c r="AM62" s="928"/>
      <c r="AN62" s="928"/>
      <c r="AO62" s="928"/>
      <c r="AP62" s="928"/>
      <c r="AQ62" s="928"/>
      <c r="AR62" s="928"/>
      <c r="AS62" s="970"/>
      <c r="AT62" s="971"/>
      <c r="AU62" s="971"/>
      <c r="AV62" s="971"/>
      <c r="AW62" s="971"/>
      <c r="AX62" s="180"/>
      <c r="AY62" s="956"/>
      <c r="AZ62" s="957"/>
      <c r="BA62" s="957"/>
      <c r="BB62" s="957"/>
      <c r="BC62" s="957"/>
      <c r="BD62" s="184"/>
      <c r="BE62" s="176"/>
      <c r="BF62" s="175"/>
    </row>
    <row r="63" spans="1:58" s="110" customFormat="1" ht="15" customHeight="1" x14ac:dyDescent="0.15">
      <c r="A63" s="972"/>
      <c r="B63" s="973"/>
      <c r="C63" s="170"/>
      <c r="D63" s="171"/>
      <c r="E63" s="171"/>
      <c r="F63" s="171"/>
      <c r="G63" s="171"/>
      <c r="H63" s="177"/>
      <c r="I63" s="177"/>
      <c r="J63" s="928"/>
      <c r="K63" s="928"/>
      <c r="L63" s="928"/>
      <c r="M63" s="928"/>
      <c r="N63" s="928"/>
      <c r="O63" s="929"/>
      <c r="P63" s="930"/>
      <c r="Q63" s="931"/>
      <c r="R63" s="931"/>
      <c r="S63" s="931"/>
      <c r="T63" s="931"/>
      <c r="U63" s="180"/>
      <c r="V63" s="932"/>
      <c r="W63" s="933"/>
      <c r="X63" s="933"/>
      <c r="Y63" s="933"/>
      <c r="Z63" s="933"/>
      <c r="AA63" s="183"/>
      <c r="AB63" s="176"/>
      <c r="AC63" s="175"/>
      <c r="AD63" s="949"/>
      <c r="AE63" s="948"/>
      <c r="AF63" s="215">
        <v>3</v>
      </c>
      <c r="AG63" s="177">
        <v>7</v>
      </c>
      <c r="AH63" s="177">
        <v>2</v>
      </c>
      <c r="AI63" s="177">
        <v>8</v>
      </c>
      <c r="AJ63" s="172"/>
      <c r="AK63" s="172"/>
      <c r="AL63" s="172"/>
      <c r="AM63" s="928" t="s">
        <v>277</v>
      </c>
      <c r="AN63" s="928"/>
      <c r="AO63" s="928"/>
      <c r="AP63" s="928"/>
      <c r="AQ63" s="928"/>
      <c r="AR63" s="928"/>
      <c r="AS63" s="970">
        <v>300</v>
      </c>
      <c r="AT63" s="971"/>
      <c r="AU63" s="971"/>
      <c r="AV63" s="971"/>
      <c r="AW63" s="971"/>
      <c r="AX63" s="180"/>
      <c r="AY63" s="956"/>
      <c r="AZ63" s="957"/>
      <c r="BA63" s="957"/>
      <c r="BB63" s="957"/>
      <c r="BC63" s="957"/>
      <c r="BD63" s="184"/>
      <c r="BE63" s="176"/>
      <c r="BF63" s="175"/>
    </row>
    <row r="64" spans="1:58" s="110" customFormat="1" ht="15" customHeight="1" x14ac:dyDescent="0.15">
      <c r="A64" s="972"/>
      <c r="B64" s="973"/>
      <c r="C64" s="170"/>
      <c r="D64" s="171"/>
      <c r="E64" s="171"/>
      <c r="F64" s="171"/>
      <c r="G64" s="171"/>
      <c r="H64" s="177"/>
      <c r="I64" s="177"/>
      <c r="J64" s="928"/>
      <c r="K64" s="928"/>
      <c r="L64" s="928"/>
      <c r="M64" s="928"/>
      <c r="N64" s="928"/>
      <c r="O64" s="929"/>
      <c r="P64" s="930"/>
      <c r="Q64" s="931"/>
      <c r="R64" s="931"/>
      <c r="S64" s="931"/>
      <c r="T64" s="931"/>
      <c r="U64" s="180"/>
      <c r="V64" s="932"/>
      <c r="W64" s="933"/>
      <c r="X64" s="933"/>
      <c r="Y64" s="933"/>
      <c r="Z64" s="933"/>
      <c r="AA64" s="183"/>
      <c r="AB64" s="176"/>
      <c r="AC64" s="175"/>
      <c r="AD64" s="950"/>
      <c r="AE64" s="951"/>
      <c r="AF64" s="227"/>
      <c r="AG64" s="228"/>
      <c r="AH64" s="228"/>
      <c r="AI64" s="228"/>
      <c r="AJ64" s="207"/>
      <c r="AK64" s="207"/>
      <c r="AL64" s="207"/>
      <c r="AM64" s="921" t="s">
        <v>16</v>
      </c>
      <c r="AN64" s="921"/>
      <c r="AO64" s="921"/>
      <c r="AP64" s="921"/>
      <c r="AQ64" s="921"/>
      <c r="AR64" s="921"/>
      <c r="AS64" s="962">
        <f>SUM(AS59:AW63)</f>
        <v>14220</v>
      </c>
      <c r="AT64" s="963"/>
      <c r="AU64" s="963"/>
      <c r="AV64" s="963"/>
      <c r="AW64" s="963"/>
      <c r="AX64" s="222"/>
      <c r="AY64" s="960">
        <f>SUM(AY59:BC63)</f>
        <v>0</v>
      </c>
      <c r="AZ64" s="961"/>
      <c r="BA64" s="961"/>
      <c r="BB64" s="961"/>
      <c r="BC64" s="961"/>
      <c r="BD64" s="229"/>
      <c r="BE64" s="210"/>
      <c r="BF64" s="211"/>
    </row>
    <row r="65" spans="1:58" s="110" customFormat="1" ht="15" customHeight="1" x14ac:dyDescent="0.15">
      <c r="A65" s="168"/>
      <c r="B65" s="169"/>
      <c r="C65" s="170"/>
      <c r="D65" s="171"/>
      <c r="E65" s="171"/>
      <c r="F65" s="171"/>
      <c r="G65" s="171"/>
      <c r="H65" s="177"/>
      <c r="I65" s="177"/>
      <c r="J65" s="928"/>
      <c r="K65" s="928"/>
      <c r="L65" s="928"/>
      <c r="M65" s="928"/>
      <c r="N65" s="928"/>
      <c r="O65" s="929"/>
      <c r="P65" s="930"/>
      <c r="Q65" s="931"/>
      <c r="R65" s="931"/>
      <c r="S65" s="931"/>
      <c r="T65" s="931"/>
      <c r="U65" s="180"/>
      <c r="V65" s="932"/>
      <c r="W65" s="933"/>
      <c r="X65" s="933"/>
      <c r="Y65" s="933"/>
      <c r="Z65" s="933"/>
      <c r="AA65" s="183"/>
      <c r="AB65" s="176"/>
      <c r="AC65" s="175"/>
      <c r="AD65" s="168" t="s">
        <v>246</v>
      </c>
      <c r="AE65" s="230">
        <v>1</v>
      </c>
      <c r="AF65" s="231">
        <v>1</v>
      </c>
      <c r="AG65" s="232">
        <v>3</v>
      </c>
      <c r="AH65" s="232" t="s">
        <v>246</v>
      </c>
      <c r="AI65" s="232">
        <v>5</v>
      </c>
      <c r="AJ65" s="233"/>
      <c r="AK65" s="233"/>
      <c r="AL65" s="233"/>
      <c r="AM65" s="964" t="s">
        <v>129</v>
      </c>
      <c r="AN65" s="964"/>
      <c r="AO65" s="964"/>
      <c r="AP65" s="964"/>
      <c r="AQ65" s="964"/>
      <c r="AR65" s="965"/>
      <c r="AS65" s="966">
        <v>1370</v>
      </c>
      <c r="AT65" s="967"/>
      <c r="AU65" s="967"/>
      <c r="AV65" s="967"/>
      <c r="AW65" s="967"/>
      <c r="AX65" s="234"/>
      <c r="AY65" s="968"/>
      <c r="AZ65" s="969"/>
      <c r="BA65" s="969"/>
      <c r="BB65" s="969"/>
      <c r="BC65" s="969"/>
      <c r="BD65" s="235"/>
      <c r="BE65" s="192"/>
      <c r="BF65" s="193"/>
    </row>
    <row r="66" spans="1:58" s="110" customFormat="1" ht="15" customHeight="1" x14ac:dyDescent="0.15">
      <c r="A66" s="236"/>
      <c r="B66" s="237"/>
      <c r="C66" s="170"/>
      <c r="D66" s="171"/>
      <c r="E66" s="171"/>
      <c r="F66" s="171"/>
      <c r="G66" s="171"/>
      <c r="H66" s="177"/>
      <c r="I66" s="177"/>
      <c r="J66" s="216"/>
      <c r="K66" s="216"/>
      <c r="L66" s="216"/>
      <c r="M66" s="216"/>
      <c r="N66" s="216"/>
      <c r="O66" s="217"/>
      <c r="P66" s="178"/>
      <c r="Q66" s="179"/>
      <c r="R66" s="179"/>
      <c r="S66" s="179"/>
      <c r="T66" s="179"/>
      <c r="U66" s="180"/>
      <c r="V66" s="181"/>
      <c r="W66" s="182"/>
      <c r="X66" s="182"/>
      <c r="Y66" s="182"/>
      <c r="Z66" s="182"/>
      <c r="AA66" s="183"/>
      <c r="AB66" s="176"/>
      <c r="AC66" s="175"/>
      <c r="AD66" s="168" t="s">
        <v>246</v>
      </c>
      <c r="AE66" s="169">
        <v>8</v>
      </c>
      <c r="AF66" s="215">
        <v>1</v>
      </c>
      <c r="AG66" s="177">
        <v>3</v>
      </c>
      <c r="AH66" s="177" t="s">
        <v>246</v>
      </c>
      <c r="AI66" s="177">
        <v>4</v>
      </c>
      <c r="AJ66" s="172"/>
      <c r="AK66" s="172"/>
      <c r="AL66" s="172"/>
      <c r="AM66" s="928" t="s">
        <v>280</v>
      </c>
      <c r="AN66" s="928"/>
      <c r="AO66" s="928"/>
      <c r="AP66" s="928"/>
      <c r="AQ66" s="928"/>
      <c r="AR66" s="929"/>
      <c r="AS66" s="930">
        <v>500</v>
      </c>
      <c r="AT66" s="931"/>
      <c r="AU66" s="931"/>
      <c r="AV66" s="931"/>
      <c r="AW66" s="931"/>
      <c r="AX66" s="180"/>
      <c r="AY66" s="945"/>
      <c r="AZ66" s="946"/>
      <c r="BA66" s="946"/>
      <c r="BB66" s="946"/>
      <c r="BC66" s="946"/>
      <c r="BD66" s="184"/>
      <c r="BE66" s="176"/>
      <c r="BF66" s="175"/>
    </row>
    <row r="67" spans="1:58" s="110" customFormat="1" ht="15" customHeight="1" x14ac:dyDescent="0.15">
      <c r="A67" s="236"/>
      <c r="B67" s="237"/>
      <c r="C67" s="170"/>
      <c r="D67" s="171"/>
      <c r="E67" s="171"/>
      <c r="F67" s="171"/>
      <c r="G67" s="171"/>
      <c r="H67" s="177"/>
      <c r="I67" s="177"/>
      <c r="J67" s="216"/>
      <c r="K67" s="216"/>
      <c r="L67" s="216"/>
      <c r="M67" s="216"/>
      <c r="N67" s="216"/>
      <c r="O67" s="217"/>
      <c r="P67" s="178"/>
      <c r="Q67" s="179"/>
      <c r="R67" s="179"/>
      <c r="S67" s="179"/>
      <c r="T67" s="179"/>
      <c r="U67" s="180"/>
      <c r="V67" s="181"/>
      <c r="W67" s="182"/>
      <c r="X67" s="182"/>
      <c r="Y67" s="182"/>
      <c r="Z67" s="182"/>
      <c r="AA67" s="183"/>
      <c r="AB67" s="176"/>
      <c r="AC67" s="175"/>
      <c r="AD67" s="947" t="s">
        <v>281</v>
      </c>
      <c r="AE67" s="948"/>
      <c r="AF67" s="215">
        <v>1</v>
      </c>
      <c r="AG67" s="177">
        <v>3</v>
      </c>
      <c r="AH67" s="177" t="s">
        <v>246</v>
      </c>
      <c r="AI67" s="177">
        <v>6</v>
      </c>
      <c r="AJ67" s="172"/>
      <c r="AK67" s="172"/>
      <c r="AL67" s="172"/>
      <c r="AM67" s="928" t="s">
        <v>282</v>
      </c>
      <c r="AN67" s="928"/>
      <c r="AO67" s="928"/>
      <c r="AP67" s="928"/>
      <c r="AQ67" s="928"/>
      <c r="AR67" s="929"/>
      <c r="AS67" s="930">
        <v>540</v>
      </c>
      <c r="AT67" s="931"/>
      <c r="AU67" s="931"/>
      <c r="AV67" s="931"/>
      <c r="AW67" s="931"/>
      <c r="AX67" s="180"/>
      <c r="AY67" s="945"/>
      <c r="AZ67" s="946"/>
      <c r="BA67" s="946"/>
      <c r="BB67" s="946"/>
      <c r="BC67" s="946"/>
      <c r="BD67" s="184"/>
      <c r="BE67" s="176"/>
      <c r="BF67" s="175"/>
    </row>
    <row r="68" spans="1:58" s="110" customFormat="1" ht="15" customHeight="1" x14ac:dyDescent="0.15">
      <c r="A68" s="236"/>
      <c r="B68" s="237"/>
      <c r="C68" s="170"/>
      <c r="D68" s="171"/>
      <c r="E68" s="171"/>
      <c r="F68" s="171"/>
      <c r="G68" s="171"/>
      <c r="H68" s="177"/>
      <c r="I68" s="177"/>
      <c r="J68" s="216"/>
      <c r="K68" s="216"/>
      <c r="L68" s="216"/>
      <c r="M68" s="216"/>
      <c r="N68" s="216"/>
      <c r="O68" s="217"/>
      <c r="P68" s="178"/>
      <c r="Q68" s="179"/>
      <c r="R68" s="179"/>
      <c r="S68" s="179"/>
      <c r="T68" s="179"/>
      <c r="U68" s="180"/>
      <c r="V68" s="181"/>
      <c r="W68" s="182"/>
      <c r="X68" s="182"/>
      <c r="Y68" s="182"/>
      <c r="Z68" s="182"/>
      <c r="AA68" s="183"/>
      <c r="AB68" s="176"/>
      <c r="AC68" s="175"/>
      <c r="AD68" s="949"/>
      <c r="AE68" s="948"/>
      <c r="AF68" s="170"/>
      <c r="AG68" s="171"/>
      <c r="AH68" s="171"/>
      <c r="AI68" s="171"/>
      <c r="AJ68" s="172"/>
      <c r="AK68" s="172"/>
      <c r="AL68" s="172"/>
      <c r="AM68" s="928"/>
      <c r="AN68" s="928"/>
      <c r="AO68" s="928"/>
      <c r="AP68" s="928"/>
      <c r="AQ68" s="928"/>
      <c r="AR68" s="928"/>
      <c r="AS68" s="952"/>
      <c r="AT68" s="953"/>
      <c r="AU68" s="953"/>
      <c r="AV68" s="953"/>
      <c r="AW68" s="953"/>
      <c r="AX68" s="174"/>
      <c r="AY68" s="954"/>
      <c r="AZ68" s="955"/>
      <c r="BA68" s="955"/>
      <c r="BB68" s="955"/>
      <c r="BC68" s="955"/>
      <c r="BD68" s="172"/>
      <c r="BE68" s="176"/>
      <c r="BF68" s="175"/>
    </row>
    <row r="69" spans="1:58" s="110" customFormat="1" ht="15" customHeight="1" x14ac:dyDescent="0.15">
      <c r="A69" s="236"/>
      <c r="B69" s="237"/>
      <c r="C69" s="170"/>
      <c r="D69" s="171"/>
      <c r="E69" s="171"/>
      <c r="F69" s="171"/>
      <c r="G69" s="171"/>
      <c r="H69" s="177"/>
      <c r="I69" s="177"/>
      <c r="J69" s="216"/>
      <c r="K69" s="216"/>
      <c r="L69" s="216"/>
      <c r="M69" s="216"/>
      <c r="N69" s="216"/>
      <c r="O69" s="217"/>
      <c r="P69" s="178"/>
      <c r="Q69" s="179"/>
      <c r="R69" s="179"/>
      <c r="S69" s="179"/>
      <c r="T69" s="179"/>
      <c r="U69" s="180"/>
      <c r="V69" s="181"/>
      <c r="W69" s="182"/>
      <c r="X69" s="182"/>
      <c r="Y69" s="182"/>
      <c r="Z69" s="182"/>
      <c r="AA69" s="183"/>
      <c r="AB69" s="176"/>
      <c r="AC69" s="175"/>
      <c r="AD69" s="950"/>
      <c r="AE69" s="951"/>
      <c r="AF69" s="205"/>
      <c r="AG69" s="206"/>
      <c r="AH69" s="206"/>
      <c r="AI69" s="206"/>
      <c r="AJ69" s="207"/>
      <c r="AK69" s="207"/>
      <c r="AL69" s="207"/>
      <c r="AM69" s="921" t="s">
        <v>16</v>
      </c>
      <c r="AN69" s="921"/>
      <c r="AO69" s="921"/>
      <c r="AP69" s="921"/>
      <c r="AQ69" s="921"/>
      <c r="AR69" s="921"/>
      <c r="AS69" s="958">
        <f>SUM(AS65:AW68)</f>
        <v>2410</v>
      </c>
      <c r="AT69" s="959"/>
      <c r="AU69" s="959"/>
      <c r="AV69" s="959"/>
      <c r="AW69" s="959"/>
      <c r="AX69" s="222"/>
      <c r="AY69" s="960">
        <f>SUM(AY65:BC68)</f>
        <v>0</v>
      </c>
      <c r="AZ69" s="961"/>
      <c r="BA69" s="961"/>
      <c r="BB69" s="961"/>
      <c r="BC69" s="961"/>
      <c r="BD69" s="223"/>
      <c r="BE69" s="210"/>
      <c r="BF69" s="211"/>
    </row>
    <row r="70" spans="1:58" ht="15" customHeight="1" x14ac:dyDescent="0.15">
      <c r="A70" s="138"/>
      <c r="C70" s="238"/>
      <c r="D70" s="239"/>
      <c r="E70" s="239"/>
      <c r="F70" s="239"/>
      <c r="G70" s="239"/>
      <c r="H70" s="239"/>
      <c r="I70" s="239"/>
      <c r="J70" s="239"/>
      <c r="K70" s="239"/>
      <c r="L70" s="239"/>
      <c r="M70" s="239"/>
      <c r="N70" s="239"/>
      <c r="O70" s="239"/>
      <c r="P70" s="240"/>
      <c r="Q70" s="239"/>
      <c r="R70" s="239"/>
      <c r="S70" s="239"/>
      <c r="T70" s="239"/>
      <c r="U70" s="241"/>
      <c r="V70" s="239"/>
      <c r="W70" s="239"/>
      <c r="X70" s="239"/>
      <c r="Y70" s="239"/>
      <c r="Z70" s="239"/>
      <c r="AA70" s="242"/>
      <c r="AB70" s="243"/>
      <c r="AC70" s="244"/>
      <c r="AD70" s="245"/>
      <c r="AE70" s="246"/>
      <c r="AF70" s="246"/>
      <c r="AG70" s="246"/>
      <c r="AH70" s="246"/>
      <c r="AI70" s="246"/>
      <c r="AY70" s="941">
        <f>SUM(V37,V44,V52,AY37,AY56)</f>
        <v>0</v>
      </c>
      <c r="AZ70" s="941"/>
      <c r="BA70" s="941"/>
      <c r="BB70" s="941"/>
      <c r="BC70" s="941"/>
      <c r="BD70" s="247"/>
      <c r="BF70" s="137"/>
    </row>
    <row r="71" spans="1:58" ht="15" customHeight="1" x14ac:dyDescent="0.15">
      <c r="A71" s="138"/>
      <c r="C71" s="238"/>
      <c r="D71" s="239"/>
      <c r="E71" s="239"/>
      <c r="F71" s="239"/>
      <c r="G71" s="239"/>
      <c r="H71" s="239"/>
      <c r="I71" s="239"/>
      <c r="J71" s="239"/>
      <c r="K71" s="239"/>
      <c r="L71" s="239"/>
      <c r="M71" s="239"/>
      <c r="N71" s="239"/>
      <c r="O71" s="239"/>
      <c r="P71" s="240"/>
      <c r="Q71" s="239"/>
      <c r="R71" s="239"/>
      <c r="S71" s="239"/>
      <c r="T71" s="239"/>
      <c r="U71" s="241"/>
      <c r="V71" s="239"/>
      <c r="W71" s="239"/>
      <c r="X71" s="239"/>
      <c r="Y71" s="239"/>
      <c r="Z71" s="239"/>
      <c r="AA71" s="242"/>
      <c r="AB71" s="238"/>
      <c r="AC71" s="242"/>
      <c r="AD71" s="138"/>
      <c r="AF71" s="943" t="s">
        <v>283</v>
      </c>
      <c r="AG71" s="943"/>
      <c r="AH71" s="943"/>
      <c r="AI71" s="943"/>
      <c r="AJ71" s="943"/>
      <c r="AK71" s="943"/>
      <c r="AL71" s="943"/>
      <c r="AM71" s="943"/>
      <c r="AN71" s="943"/>
      <c r="AO71" s="943"/>
      <c r="AR71" s="944">
        <f>SUM(P37,P44,P52,AS37,AS56)</f>
        <v>82770</v>
      </c>
      <c r="AS71" s="944"/>
      <c r="AT71" s="944"/>
      <c r="AU71" s="944"/>
      <c r="AV71" s="944"/>
      <c r="AW71" s="944"/>
      <c r="AX71" s="144"/>
      <c r="AY71" s="942"/>
      <c r="AZ71" s="942"/>
      <c r="BA71" s="942"/>
      <c r="BB71" s="942"/>
      <c r="BC71" s="942"/>
      <c r="BD71" s="248"/>
      <c r="BF71" s="137"/>
    </row>
    <row r="72" spans="1:58" ht="15" customHeight="1" x14ac:dyDescent="0.15">
      <c r="A72" s="138"/>
      <c r="C72" s="238"/>
      <c r="D72" s="239"/>
      <c r="E72" s="239"/>
      <c r="F72" s="239"/>
      <c r="G72" s="239"/>
      <c r="H72" s="239"/>
      <c r="I72" s="239"/>
      <c r="J72" s="239"/>
      <c r="K72" s="239"/>
      <c r="L72" s="239"/>
      <c r="M72" s="239"/>
      <c r="N72" s="239"/>
      <c r="O72" s="239"/>
      <c r="P72" s="240"/>
      <c r="Q72" s="239"/>
      <c r="R72" s="239"/>
      <c r="S72" s="239"/>
      <c r="T72" s="239"/>
      <c r="U72" s="241"/>
      <c r="V72" s="239"/>
      <c r="W72" s="239"/>
      <c r="X72" s="239"/>
      <c r="Y72" s="239"/>
      <c r="Z72" s="239"/>
      <c r="AA72" s="242"/>
      <c r="AB72" s="238"/>
      <c r="AC72" s="242"/>
      <c r="AD72" s="138"/>
      <c r="AY72" s="941"/>
      <c r="AZ72" s="941"/>
      <c r="BA72" s="941"/>
      <c r="BB72" s="941"/>
      <c r="BC72" s="941"/>
      <c r="BD72" s="247"/>
      <c r="BF72" s="137"/>
    </row>
    <row r="73" spans="1:58" ht="15" customHeight="1" x14ac:dyDescent="0.15">
      <c r="A73" s="138"/>
      <c r="C73" s="238"/>
      <c r="D73" s="239"/>
      <c r="E73" s="239"/>
      <c r="F73" s="239"/>
      <c r="G73" s="239"/>
      <c r="H73" s="239"/>
      <c r="I73" s="239"/>
      <c r="J73" s="239"/>
      <c r="K73" s="239"/>
      <c r="L73" s="239"/>
      <c r="M73" s="239"/>
      <c r="N73" s="239"/>
      <c r="O73" s="239"/>
      <c r="P73" s="240"/>
      <c r="Q73" s="239"/>
      <c r="R73" s="239"/>
      <c r="S73" s="239"/>
      <c r="T73" s="239"/>
      <c r="U73" s="241"/>
      <c r="V73" s="239"/>
      <c r="W73" s="239"/>
      <c r="X73" s="239"/>
      <c r="Y73" s="239"/>
      <c r="Z73" s="239"/>
      <c r="AA73" s="242"/>
      <c r="AB73" s="238"/>
      <c r="AC73" s="242"/>
      <c r="AD73" s="138"/>
      <c r="AF73" s="943" t="s">
        <v>284</v>
      </c>
      <c r="AG73" s="943"/>
      <c r="AH73" s="943"/>
      <c r="AI73" s="943"/>
      <c r="AJ73" s="943"/>
      <c r="AK73" s="943"/>
      <c r="AL73" s="943"/>
      <c r="AM73" s="943"/>
      <c r="AN73" s="943"/>
      <c r="AO73" s="943"/>
      <c r="AR73" s="944">
        <f>SUM(AS64,AS69)</f>
        <v>16630</v>
      </c>
      <c r="AS73" s="944"/>
      <c r="AT73" s="944"/>
      <c r="AU73" s="944"/>
      <c r="AV73" s="944"/>
      <c r="AW73" s="944"/>
      <c r="AX73" s="144"/>
      <c r="AY73" s="942"/>
      <c r="AZ73" s="942"/>
      <c r="BA73" s="942"/>
      <c r="BB73" s="942"/>
      <c r="BC73" s="942"/>
      <c r="BD73" s="248"/>
      <c r="BF73" s="137"/>
    </row>
    <row r="74" spans="1:58" ht="15" customHeight="1" x14ac:dyDescent="0.15">
      <c r="A74" s="143"/>
      <c r="B74" s="144"/>
      <c r="C74" s="249"/>
      <c r="D74" s="250"/>
      <c r="E74" s="250"/>
      <c r="F74" s="250"/>
      <c r="G74" s="250"/>
      <c r="H74" s="250"/>
      <c r="I74" s="250"/>
      <c r="J74" s="250"/>
      <c r="K74" s="250"/>
      <c r="L74" s="250"/>
      <c r="M74" s="250"/>
      <c r="N74" s="250"/>
      <c r="O74" s="250"/>
      <c r="P74" s="251"/>
      <c r="Q74" s="250"/>
      <c r="R74" s="250"/>
      <c r="S74" s="250"/>
      <c r="T74" s="250"/>
      <c r="U74" s="252"/>
      <c r="V74" s="250"/>
      <c r="W74" s="250"/>
      <c r="X74" s="250"/>
      <c r="Y74" s="250"/>
      <c r="Z74" s="250"/>
      <c r="AA74" s="253"/>
      <c r="AB74" s="249"/>
      <c r="AC74" s="253"/>
      <c r="AD74" s="143"/>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5"/>
    </row>
    <row r="75" spans="1:58" ht="4.5" customHeight="1" x14ac:dyDescent="0.15">
      <c r="A75" s="138"/>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6"/>
    </row>
    <row r="76" spans="1:58" ht="14.25" customHeight="1" x14ac:dyDescent="0.15">
      <c r="A76" s="254" t="s">
        <v>285</v>
      </c>
      <c r="J76" s="915" t="s">
        <v>286</v>
      </c>
      <c r="K76" s="916"/>
      <c r="L76" s="916"/>
      <c r="M76" s="916"/>
      <c r="N76" s="916"/>
      <c r="O76" s="917"/>
      <c r="P76" s="151"/>
      <c r="Q76" s="918" t="s">
        <v>113</v>
      </c>
      <c r="R76" s="918"/>
      <c r="S76" s="918"/>
      <c r="T76" s="918"/>
      <c r="U76" s="154"/>
      <c r="V76" s="151"/>
      <c r="W76" s="919" t="s">
        <v>244</v>
      </c>
      <c r="X76" s="919"/>
      <c r="Y76" s="919"/>
      <c r="Z76" s="919"/>
      <c r="AA76" s="255"/>
      <c r="AC76" s="256" t="s">
        <v>287</v>
      </c>
      <c r="AD76" s="257" t="s">
        <v>288</v>
      </c>
      <c r="BF76" s="137"/>
    </row>
    <row r="77" spans="1:58" ht="15" customHeight="1" x14ac:dyDescent="0.15">
      <c r="A77" s="258"/>
      <c r="B77" s="259"/>
      <c r="C77" s="259"/>
      <c r="D77" s="259"/>
      <c r="E77" s="259"/>
      <c r="F77" s="259"/>
      <c r="G77" s="260"/>
      <c r="H77" s="260"/>
      <c r="I77" s="261"/>
      <c r="J77" s="936" t="s">
        <v>289</v>
      </c>
      <c r="K77" s="937"/>
      <c r="L77" s="937"/>
      <c r="M77" s="937"/>
      <c r="N77" s="937"/>
      <c r="O77" s="938"/>
      <c r="P77" s="939">
        <f>SUM(P79:T83)</f>
        <v>850</v>
      </c>
      <c r="Q77" s="940"/>
      <c r="R77" s="940"/>
      <c r="S77" s="940"/>
      <c r="T77" s="940"/>
      <c r="U77" s="160"/>
      <c r="V77" s="934">
        <v>0</v>
      </c>
      <c r="W77" s="935"/>
      <c r="X77" s="935"/>
      <c r="Y77" s="935"/>
      <c r="Z77" s="935"/>
      <c r="AA77" s="262"/>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63"/>
    </row>
    <row r="78" spans="1:58" ht="14.25" customHeight="1" x14ac:dyDescent="0.15">
      <c r="A78" s="258"/>
      <c r="B78" s="259"/>
      <c r="C78" s="259"/>
      <c r="D78" s="259"/>
      <c r="E78" s="259"/>
      <c r="F78" s="259"/>
      <c r="G78" s="260"/>
      <c r="H78" s="260"/>
      <c r="I78" s="261"/>
      <c r="J78" s="264"/>
      <c r="K78" s="265"/>
      <c r="L78" s="265"/>
      <c r="M78" s="265"/>
      <c r="N78" s="265"/>
      <c r="O78" s="266"/>
      <c r="P78" s="196"/>
      <c r="Q78" s="197"/>
      <c r="R78" s="197"/>
      <c r="S78" s="197"/>
      <c r="T78" s="197"/>
      <c r="U78" s="180"/>
      <c r="V78" s="267"/>
      <c r="W78" s="268"/>
      <c r="X78" s="268"/>
      <c r="Y78" s="268"/>
      <c r="Z78" s="268"/>
      <c r="AA78" s="26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63"/>
    </row>
    <row r="79" spans="1:58" ht="15" customHeight="1" x14ac:dyDescent="0.15">
      <c r="A79" s="258"/>
      <c r="B79" s="259"/>
      <c r="C79" s="259"/>
      <c r="D79" s="259"/>
      <c r="E79" s="259"/>
      <c r="F79" s="259"/>
      <c r="G79" s="260"/>
      <c r="H79" s="260"/>
      <c r="I79" s="261"/>
      <c r="J79" s="927" t="s">
        <v>247</v>
      </c>
      <c r="K79" s="928"/>
      <c r="L79" s="928"/>
      <c r="M79" s="928"/>
      <c r="N79" s="928"/>
      <c r="O79" s="929"/>
      <c r="P79" s="930">
        <v>240</v>
      </c>
      <c r="Q79" s="931"/>
      <c r="R79" s="931"/>
      <c r="S79" s="931"/>
      <c r="T79" s="931"/>
      <c r="U79" s="180"/>
      <c r="V79" s="932">
        <f>'部数表　１'!J16</f>
        <v>0</v>
      </c>
      <c r="W79" s="933"/>
      <c r="X79" s="933"/>
      <c r="Y79" s="933"/>
      <c r="Z79" s="933"/>
      <c r="AA79" s="269"/>
      <c r="AB79" s="259"/>
      <c r="AC79" s="259"/>
      <c r="AD79" s="259"/>
      <c r="AE79" s="259"/>
      <c r="AF79" s="260"/>
      <c r="AG79" s="260"/>
      <c r="AH79" s="260"/>
      <c r="AI79" s="260"/>
      <c r="AJ79" s="260"/>
      <c r="AK79" s="260"/>
      <c r="AL79" s="260"/>
      <c r="AM79" s="260"/>
      <c r="AN79" s="270"/>
      <c r="AO79" s="270"/>
      <c r="AP79" s="270"/>
      <c r="AQ79" s="270"/>
      <c r="AR79" s="270"/>
      <c r="AS79" s="270"/>
      <c r="AT79" s="271"/>
      <c r="AU79" s="271"/>
      <c r="AV79" s="271"/>
      <c r="AW79" s="271"/>
      <c r="AX79" s="271"/>
      <c r="AY79" s="259"/>
      <c r="AZ79" s="259"/>
      <c r="BA79" s="259"/>
      <c r="BB79" s="259"/>
      <c r="BC79" s="259"/>
      <c r="BD79" s="259"/>
      <c r="BE79" s="259"/>
      <c r="BF79" s="263"/>
    </row>
    <row r="80" spans="1:58" ht="15" customHeight="1" x14ac:dyDescent="0.15">
      <c r="A80" s="258"/>
      <c r="B80" s="259"/>
      <c r="C80" s="259"/>
      <c r="D80" s="259"/>
      <c r="E80" s="259"/>
      <c r="F80" s="259"/>
      <c r="G80" s="260"/>
      <c r="H80" s="260"/>
      <c r="I80" s="261"/>
      <c r="J80" s="927" t="s">
        <v>254</v>
      </c>
      <c r="K80" s="928"/>
      <c r="L80" s="928"/>
      <c r="M80" s="928"/>
      <c r="N80" s="928"/>
      <c r="O80" s="929"/>
      <c r="P80" s="930">
        <v>60</v>
      </c>
      <c r="Q80" s="931"/>
      <c r="R80" s="931"/>
      <c r="S80" s="931"/>
      <c r="T80" s="931"/>
      <c r="U80" s="180"/>
      <c r="V80" s="932">
        <f>'部数表　１'!J17</f>
        <v>0</v>
      </c>
      <c r="W80" s="933"/>
      <c r="X80" s="933"/>
      <c r="Y80" s="933"/>
      <c r="Z80" s="933"/>
      <c r="AA80" s="269"/>
      <c r="AB80" s="259"/>
      <c r="AC80" s="259"/>
      <c r="AD80" s="259"/>
      <c r="AE80" s="259"/>
      <c r="AF80" s="260"/>
      <c r="AG80" s="260"/>
      <c r="AH80" s="260"/>
      <c r="AI80" s="260"/>
      <c r="AJ80" s="260"/>
      <c r="AK80" s="260"/>
      <c r="AL80" s="260"/>
      <c r="AM80" s="260"/>
      <c r="AN80" s="270"/>
      <c r="AO80" s="270"/>
      <c r="AP80" s="270"/>
      <c r="AQ80" s="270"/>
      <c r="AR80" s="270"/>
      <c r="AS80" s="270"/>
      <c r="AT80" s="272"/>
      <c r="AU80" s="272"/>
      <c r="AV80" s="272"/>
      <c r="AW80" s="272"/>
      <c r="AX80" s="272"/>
      <c r="AY80" s="259"/>
      <c r="AZ80" s="259"/>
      <c r="BA80" s="259"/>
      <c r="BB80" s="259"/>
      <c r="BC80" s="259"/>
      <c r="BD80" s="259"/>
      <c r="BE80" s="259"/>
      <c r="BF80" s="263"/>
    </row>
    <row r="81" spans="1:58" ht="15" customHeight="1" x14ac:dyDescent="0.15">
      <c r="A81" s="258"/>
      <c r="B81" s="259"/>
      <c r="C81" s="259"/>
      <c r="D81" s="259"/>
      <c r="E81" s="259"/>
      <c r="F81" s="259"/>
      <c r="G81" s="260"/>
      <c r="H81" s="260"/>
      <c r="I81" s="261"/>
      <c r="J81" s="927" t="s">
        <v>84</v>
      </c>
      <c r="K81" s="928"/>
      <c r="L81" s="928"/>
      <c r="M81" s="928"/>
      <c r="N81" s="928"/>
      <c r="O81" s="929"/>
      <c r="P81" s="930">
        <v>310</v>
      </c>
      <c r="Q81" s="931"/>
      <c r="R81" s="931"/>
      <c r="S81" s="931"/>
      <c r="T81" s="931"/>
      <c r="U81" s="180"/>
      <c r="V81" s="932">
        <f>'部数表　１'!J18</f>
        <v>0</v>
      </c>
      <c r="W81" s="933"/>
      <c r="X81" s="933"/>
      <c r="Y81" s="933"/>
      <c r="Z81" s="933"/>
      <c r="AA81" s="269"/>
      <c r="AB81" s="259"/>
      <c r="AC81" s="259"/>
      <c r="AD81" s="259"/>
      <c r="AE81" s="259"/>
      <c r="AF81" s="260"/>
      <c r="AG81" s="260"/>
      <c r="AH81" s="260"/>
      <c r="AI81" s="260"/>
      <c r="AJ81" s="260"/>
      <c r="AK81" s="260"/>
      <c r="AL81" s="260"/>
      <c r="AM81" s="260"/>
      <c r="AN81" s="270"/>
      <c r="AO81" s="270"/>
      <c r="AP81" s="270"/>
      <c r="AQ81" s="270"/>
      <c r="AR81" s="270"/>
      <c r="AS81" s="270"/>
      <c r="AT81" s="272"/>
      <c r="AU81" s="272"/>
      <c r="AV81" s="272"/>
      <c r="AW81" s="272"/>
      <c r="AX81" s="272"/>
      <c r="AY81" s="259"/>
      <c r="AZ81" s="259"/>
      <c r="BA81" s="259"/>
      <c r="BB81" s="259"/>
      <c r="BC81" s="259"/>
      <c r="BD81" s="259"/>
      <c r="BE81" s="259"/>
      <c r="BF81" s="263"/>
    </row>
    <row r="82" spans="1:58" ht="15" customHeight="1" x14ac:dyDescent="0.15">
      <c r="A82" s="258"/>
      <c r="B82" s="259"/>
      <c r="C82" s="259"/>
      <c r="D82" s="259"/>
      <c r="E82" s="259"/>
      <c r="F82" s="259"/>
      <c r="G82" s="260"/>
      <c r="H82" s="260"/>
      <c r="I82" s="261"/>
      <c r="J82" s="927" t="s">
        <v>85</v>
      </c>
      <c r="K82" s="928"/>
      <c r="L82" s="928"/>
      <c r="M82" s="928"/>
      <c r="N82" s="928"/>
      <c r="O82" s="929"/>
      <c r="P82" s="930">
        <v>200</v>
      </c>
      <c r="Q82" s="931"/>
      <c r="R82" s="931"/>
      <c r="S82" s="931"/>
      <c r="T82" s="931"/>
      <c r="U82" s="180"/>
      <c r="V82" s="932">
        <f>'部数表　１'!J19</f>
        <v>0</v>
      </c>
      <c r="W82" s="933"/>
      <c r="X82" s="933"/>
      <c r="Y82" s="933"/>
      <c r="Z82" s="933"/>
      <c r="AA82" s="269"/>
      <c r="AB82" s="259"/>
      <c r="AC82" s="259"/>
      <c r="AD82" s="259"/>
      <c r="AE82" s="259"/>
      <c r="AF82" s="260"/>
      <c r="AG82" s="260"/>
      <c r="AH82" s="260"/>
      <c r="AI82" s="260"/>
      <c r="AJ82" s="260"/>
      <c r="AK82" s="260"/>
      <c r="AL82" s="260"/>
      <c r="AM82" s="260"/>
      <c r="AN82" s="270"/>
      <c r="AO82" s="270"/>
      <c r="AP82" s="270"/>
      <c r="AQ82" s="270"/>
      <c r="AR82" s="270"/>
      <c r="AS82" s="270"/>
      <c r="AT82" s="272"/>
      <c r="AU82" s="272"/>
      <c r="AV82" s="272"/>
      <c r="AW82" s="272"/>
      <c r="AX82" s="272"/>
      <c r="AY82" s="259"/>
      <c r="AZ82" s="259"/>
      <c r="BA82" s="259"/>
      <c r="BB82" s="259"/>
      <c r="BC82" s="259"/>
      <c r="BD82" s="259"/>
      <c r="BE82" s="259"/>
      <c r="BF82" s="263"/>
    </row>
    <row r="83" spans="1:58" ht="15" customHeight="1" x14ac:dyDescent="0.15">
      <c r="A83" s="258"/>
      <c r="B83" s="259"/>
      <c r="C83" s="259"/>
      <c r="D83" s="259"/>
      <c r="E83" s="259"/>
      <c r="F83" s="259"/>
      <c r="G83" s="260"/>
      <c r="H83" s="260"/>
      <c r="I83" s="261"/>
      <c r="J83" s="920" t="s">
        <v>262</v>
      </c>
      <c r="K83" s="921"/>
      <c r="L83" s="921"/>
      <c r="M83" s="921"/>
      <c r="N83" s="921"/>
      <c r="O83" s="922"/>
      <c r="P83" s="923">
        <v>40</v>
      </c>
      <c r="Q83" s="924"/>
      <c r="R83" s="924"/>
      <c r="S83" s="924"/>
      <c r="T83" s="924"/>
      <c r="U83" s="222"/>
      <c r="V83" s="925">
        <f>'部数表　１'!J20</f>
        <v>0</v>
      </c>
      <c r="W83" s="926"/>
      <c r="X83" s="926"/>
      <c r="Y83" s="926"/>
      <c r="Z83" s="926"/>
      <c r="AA83" s="273"/>
      <c r="AB83" s="259"/>
      <c r="AC83" s="259"/>
      <c r="AD83" s="259"/>
      <c r="AE83" s="259"/>
      <c r="AF83" s="260"/>
      <c r="AG83" s="260"/>
      <c r="AH83" s="260"/>
      <c r="AI83" s="260"/>
      <c r="AJ83" s="260"/>
      <c r="AK83" s="260"/>
      <c r="AL83" s="260"/>
      <c r="AM83" s="260"/>
      <c r="AN83" s="270"/>
      <c r="AO83" s="270"/>
      <c r="AP83" s="270"/>
      <c r="AQ83" s="270"/>
      <c r="AR83" s="270"/>
      <c r="AS83" s="270"/>
      <c r="AT83" s="272"/>
      <c r="AU83" s="272"/>
      <c r="AV83" s="272"/>
      <c r="AW83" s="272"/>
      <c r="AX83" s="272"/>
      <c r="AY83" s="259"/>
      <c r="AZ83" s="259"/>
      <c r="BA83" s="259"/>
      <c r="BB83" s="259"/>
      <c r="BC83" s="259"/>
      <c r="BD83" s="259"/>
      <c r="BE83" s="259"/>
      <c r="BF83" s="263"/>
    </row>
    <row r="84" spans="1:58" ht="11.25" customHeight="1" x14ac:dyDescent="0.15">
      <c r="A84" s="274"/>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6"/>
    </row>
    <row r="85" spans="1:58" ht="11.25" customHeight="1" x14ac:dyDescent="0.15">
      <c r="BF85" s="142" t="s">
        <v>290</v>
      </c>
    </row>
  </sheetData>
  <mergeCells count="314">
    <mergeCell ref="A1:J4"/>
    <mergeCell ref="U1:AL2"/>
    <mergeCell ref="AP1:BF2"/>
    <mergeCell ref="AQ3:BF4"/>
    <mergeCell ref="AA4:AG4"/>
    <mergeCell ref="U6:W7"/>
    <mergeCell ref="A7:D9"/>
    <mergeCell ref="E7:R9"/>
    <mergeCell ref="X7:AA7"/>
    <mergeCell ref="AB7:AD7"/>
    <mergeCell ref="U9:W10"/>
    <mergeCell ref="AJ7:AK7"/>
    <mergeCell ref="AL7:AS7"/>
    <mergeCell ref="AW7:BF9"/>
    <mergeCell ref="AB8:AD8"/>
    <mergeCell ref="AF8:AH9"/>
    <mergeCell ref="AJ8:AK8"/>
    <mergeCell ref="AN24:AO25"/>
    <mergeCell ref="AP24:AP25"/>
    <mergeCell ref="AQ24:AR25"/>
    <mergeCell ref="AX24:AZ25"/>
    <mergeCell ref="AX17:AX18"/>
    <mergeCell ref="AT17:AT18"/>
    <mergeCell ref="AU17:AW18"/>
    <mergeCell ref="AU24:AW25"/>
    <mergeCell ref="AM24:AM25"/>
    <mergeCell ref="AT24:AT25"/>
    <mergeCell ref="X9:AA9"/>
    <mergeCell ref="AB9:AD9"/>
    <mergeCell ref="AJ9:AK9"/>
    <mergeCell ref="AL9:AS9"/>
    <mergeCell ref="F21:M22"/>
    <mergeCell ref="N21:O22"/>
    <mergeCell ref="F14:M15"/>
    <mergeCell ref="N14:O15"/>
    <mergeCell ref="P14:Q15"/>
    <mergeCell ref="AF17:AK18"/>
    <mergeCell ref="AL17:AP18"/>
    <mergeCell ref="AQ17:AS18"/>
    <mergeCell ref="AI21:BF23"/>
    <mergeCell ref="AQ14:BE16"/>
    <mergeCell ref="A11:D12"/>
    <mergeCell ref="F11:Y12"/>
    <mergeCell ref="AC11:AI11"/>
    <mergeCell ref="AC12:BE13"/>
    <mergeCell ref="AY17:BA18"/>
    <mergeCell ref="R21:S22"/>
    <mergeCell ref="R14:S15"/>
    <mergeCell ref="T14:U15"/>
    <mergeCell ref="V14:W15"/>
    <mergeCell ref="A18:D18"/>
    <mergeCell ref="F18:Y19"/>
    <mergeCell ref="A19:D19"/>
    <mergeCell ref="AB19:AH20"/>
    <mergeCell ref="AI19:BF20"/>
    <mergeCell ref="AB17:AE18"/>
    <mergeCell ref="BB17:BB18"/>
    <mergeCell ref="X14:Y15"/>
    <mergeCell ref="AC14:AP16"/>
    <mergeCell ref="A26:D27"/>
    <mergeCell ref="H26:U27"/>
    <mergeCell ref="V26:W27"/>
    <mergeCell ref="X26:AA27"/>
    <mergeCell ref="AB26:AD27"/>
    <mergeCell ref="AE26:AG27"/>
    <mergeCell ref="X21:Y22"/>
    <mergeCell ref="AB21:AH23"/>
    <mergeCell ref="T21:U22"/>
    <mergeCell ref="V21:W22"/>
    <mergeCell ref="P21:Q22"/>
    <mergeCell ref="AI24:AL25"/>
    <mergeCell ref="BA24:BB25"/>
    <mergeCell ref="BC24:BC25"/>
    <mergeCell ref="BD24:BF25"/>
    <mergeCell ref="AS24:AS25"/>
    <mergeCell ref="A24:D25"/>
    <mergeCell ref="E24:AA25"/>
    <mergeCell ref="AB24:AE25"/>
    <mergeCell ref="AF24:AG25"/>
    <mergeCell ref="AH24:AH25"/>
    <mergeCell ref="BE36:BF36"/>
    <mergeCell ref="AZ31:BF31"/>
    <mergeCell ref="AZ36:BC36"/>
    <mergeCell ref="Z31:AF31"/>
    <mergeCell ref="AG31:AK31"/>
    <mergeCell ref="AL31:AP31"/>
    <mergeCell ref="AQ31:AT31"/>
    <mergeCell ref="AF33:AM34"/>
    <mergeCell ref="AN33:AS34"/>
    <mergeCell ref="AT33:AY34"/>
    <mergeCell ref="AT26:AV27"/>
    <mergeCell ref="AW26:AY27"/>
    <mergeCell ref="AO29:AS29"/>
    <mergeCell ref="AT29:AV29"/>
    <mergeCell ref="AW29:AZ29"/>
    <mergeCell ref="BA29:BF29"/>
    <mergeCell ref="AB29:AI29"/>
    <mergeCell ref="AJ29:AN29"/>
    <mergeCell ref="AH26:AJ27"/>
    <mergeCell ref="AK26:AM27"/>
    <mergeCell ref="AN26:AP27"/>
    <mergeCell ref="AQ26:AS27"/>
    <mergeCell ref="BA26:BB27"/>
    <mergeCell ref="BC26:BD27"/>
    <mergeCell ref="BE26:BF27"/>
    <mergeCell ref="A39:B43"/>
    <mergeCell ref="AS41:AW41"/>
    <mergeCell ref="AM43:AR43"/>
    <mergeCell ref="AY43:BC43"/>
    <mergeCell ref="J40:O40"/>
    <mergeCell ref="P40:T40"/>
    <mergeCell ref="V40:Z40"/>
    <mergeCell ref="AD40:AE44"/>
    <mergeCell ref="A29:D31"/>
    <mergeCell ref="E29:H29"/>
    <mergeCell ref="I29:M29"/>
    <mergeCell ref="N29:W29"/>
    <mergeCell ref="X29:AA29"/>
    <mergeCell ref="AU31:AY31"/>
    <mergeCell ref="E31:I31"/>
    <mergeCell ref="J31:N31"/>
    <mergeCell ref="O31:T31"/>
    <mergeCell ref="U31:Y31"/>
    <mergeCell ref="V37:Z37"/>
    <mergeCell ref="AM37:AR37"/>
    <mergeCell ref="AS37:AW37"/>
    <mergeCell ref="AY37:BC37"/>
    <mergeCell ref="AZ33:BD34"/>
    <mergeCell ref="A33:D34"/>
    <mergeCell ref="E33:I34"/>
    <mergeCell ref="J33:N34"/>
    <mergeCell ref="O33:S34"/>
    <mergeCell ref="T33:Z34"/>
    <mergeCell ref="AA33:AE34"/>
    <mergeCell ref="J37:O37"/>
    <mergeCell ref="P37:T37"/>
    <mergeCell ref="C36:M36"/>
    <mergeCell ref="Q36:T36"/>
    <mergeCell ref="W36:Z36"/>
    <mergeCell ref="AB36:AC36"/>
    <mergeCell ref="AF36:AP36"/>
    <mergeCell ref="AT36:AW36"/>
    <mergeCell ref="AY39:BC39"/>
    <mergeCell ref="AY44:BC44"/>
    <mergeCell ref="V39:Z39"/>
    <mergeCell ref="AM39:AR39"/>
    <mergeCell ref="AS39:AW39"/>
    <mergeCell ref="V41:Z41"/>
    <mergeCell ref="AM41:AR41"/>
    <mergeCell ref="AY42:BC42"/>
    <mergeCell ref="AY40:BC40"/>
    <mergeCell ref="AY41:BC41"/>
    <mergeCell ref="AM40:AR40"/>
    <mergeCell ref="AS40:AW40"/>
    <mergeCell ref="J39:O39"/>
    <mergeCell ref="P39:T39"/>
    <mergeCell ref="AS43:AW43"/>
    <mergeCell ref="J44:O44"/>
    <mergeCell ref="P44:T44"/>
    <mergeCell ref="V42:Z42"/>
    <mergeCell ref="AM42:AR42"/>
    <mergeCell ref="AM44:AR44"/>
    <mergeCell ref="AS44:AW44"/>
    <mergeCell ref="J41:O41"/>
    <mergeCell ref="P41:T41"/>
    <mergeCell ref="J42:O42"/>
    <mergeCell ref="P42:T42"/>
    <mergeCell ref="AS42:AW42"/>
    <mergeCell ref="V44:Z44"/>
    <mergeCell ref="AM50:AR50"/>
    <mergeCell ref="AS50:AW50"/>
    <mergeCell ref="AY50:BC50"/>
    <mergeCell ref="J48:O48"/>
    <mergeCell ref="P48:T48"/>
    <mergeCell ref="A46:B51"/>
    <mergeCell ref="J46:O46"/>
    <mergeCell ref="P46:T46"/>
    <mergeCell ref="V46:Z46"/>
    <mergeCell ref="AM46:AR46"/>
    <mergeCell ref="AS46:AW46"/>
    <mergeCell ref="V48:Z48"/>
    <mergeCell ref="AM48:AR48"/>
    <mergeCell ref="AS48:AW48"/>
    <mergeCell ref="AM45:AR45"/>
    <mergeCell ref="AS45:AW45"/>
    <mergeCell ref="V47:Z47"/>
    <mergeCell ref="AM47:AR47"/>
    <mergeCell ref="AS47:AW47"/>
    <mergeCell ref="AY45:BC45"/>
    <mergeCell ref="AY46:BC46"/>
    <mergeCell ref="AY47:BC47"/>
    <mergeCell ref="J52:O52"/>
    <mergeCell ref="P52:T52"/>
    <mergeCell ref="V52:Z52"/>
    <mergeCell ref="AD52:AE52"/>
    <mergeCell ref="AM52:AR52"/>
    <mergeCell ref="AS52:AW52"/>
    <mergeCell ref="AY52:BC52"/>
    <mergeCell ref="AY48:BC48"/>
    <mergeCell ref="J49:O49"/>
    <mergeCell ref="P49:T49"/>
    <mergeCell ref="V49:Z49"/>
    <mergeCell ref="J47:O47"/>
    <mergeCell ref="P47:T47"/>
    <mergeCell ref="AS51:AW51"/>
    <mergeCell ref="AY51:BC51"/>
    <mergeCell ref="AM51:AR51"/>
    <mergeCell ref="J56:O56"/>
    <mergeCell ref="P56:T56"/>
    <mergeCell ref="V56:Z56"/>
    <mergeCell ref="AM56:AR56"/>
    <mergeCell ref="P55:T55"/>
    <mergeCell ref="AD53:AE53"/>
    <mergeCell ref="AM53:AR53"/>
    <mergeCell ref="AS53:AW53"/>
    <mergeCell ref="AY53:BC53"/>
    <mergeCell ref="J54:O54"/>
    <mergeCell ref="P54:T54"/>
    <mergeCell ref="V54:Z54"/>
    <mergeCell ref="AD54:AE56"/>
    <mergeCell ref="J55:O55"/>
    <mergeCell ref="V55:Z55"/>
    <mergeCell ref="AS56:AW56"/>
    <mergeCell ref="AY56:BC56"/>
    <mergeCell ref="AS59:AW59"/>
    <mergeCell ref="AS63:AW63"/>
    <mergeCell ref="AY59:BC59"/>
    <mergeCell ref="J60:O60"/>
    <mergeCell ref="P60:T60"/>
    <mergeCell ref="V60:Z60"/>
    <mergeCell ref="AM60:AR60"/>
    <mergeCell ref="AS60:AW60"/>
    <mergeCell ref="V63:Z63"/>
    <mergeCell ref="AM59:AR59"/>
    <mergeCell ref="AM62:AR62"/>
    <mergeCell ref="AS61:AW61"/>
    <mergeCell ref="AM63:AR63"/>
    <mergeCell ref="AD61:AE64"/>
    <mergeCell ref="AY60:BC60"/>
    <mergeCell ref="J57:O57"/>
    <mergeCell ref="P57:T57"/>
    <mergeCell ref="V57:Z57"/>
    <mergeCell ref="P61:T61"/>
    <mergeCell ref="A58:B64"/>
    <mergeCell ref="J58:O58"/>
    <mergeCell ref="P58:T58"/>
    <mergeCell ref="V58:Z58"/>
    <mergeCell ref="J59:O59"/>
    <mergeCell ref="J63:O63"/>
    <mergeCell ref="P63:T63"/>
    <mergeCell ref="V59:Z59"/>
    <mergeCell ref="P59:T59"/>
    <mergeCell ref="V62:Z62"/>
    <mergeCell ref="J64:O64"/>
    <mergeCell ref="P64:T64"/>
    <mergeCell ref="V64:Z64"/>
    <mergeCell ref="V61:Z61"/>
    <mergeCell ref="J62:O62"/>
    <mergeCell ref="P62:T62"/>
    <mergeCell ref="J61:O61"/>
    <mergeCell ref="J65:O65"/>
    <mergeCell ref="P65:T65"/>
    <mergeCell ref="V65:Z65"/>
    <mergeCell ref="AM65:AR65"/>
    <mergeCell ref="AS65:AW65"/>
    <mergeCell ref="AY65:BC65"/>
    <mergeCell ref="AS62:AW62"/>
    <mergeCell ref="AY62:BC62"/>
    <mergeCell ref="AM61:AR61"/>
    <mergeCell ref="AD67:AE69"/>
    <mergeCell ref="AM67:AR67"/>
    <mergeCell ref="AS67:AW67"/>
    <mergeCell ref="AY67:BC67"/>
    <mergeCell ref="AM68:AR68"/>
    <mergeCell ref="AS68:AW68"/>
    <mergeCell ref="AY68:BC68"/>
    <mergeCell ref="AY63:BC63"/>
    <mergeCell ref="AY61:BC61"/>
    <mergeCell ref="AM69:AR69"/>
    <mergeCell ref="AS69:AW69"/>
    <mergeCell ref="AY69:BC69"/>
    <mergeCell ref="AM64:AR64"/>
    <mergeCell ref="AS64:AW64"/>
    <mergeCell ref="AY64:BC64"/>
    <mergeCell ref="AY70:BC71"/>
    <mergeCell ref="AF71:AO71"/>
    <mergeCell ref="AR71:AW71"/>
    <mergeCell ref="AM66:AR66"/>
    <mergeCell ref="AS66:AW66"/>
    <mergeCell ref="AY66:BC66"/>
    <mergeCell ref="AY72:BC73"/>
    <mergeCell ref="AF73:AO73"/>
    <mergeCell ref="AR73:AW73"/>
    <mergeCell ref="J76:O76"/>
    <mergeCell ref="Q76:T76"/>
    <mergeCell ref="W76:Z76"/>
    <mergeCell ref="J83:O83"/>
    <mergeCell ref="P83:T83"/>
    <mergeCell ref="V83:Z83"/>
    <mergeCell ref="J80:O80"/>
    <mergeCell ref="P80:T80"/>
    <mergeCell ref="V80:Z80"/>
    <mergeCell ref="P82:T82"/>
    <mergeCell ref="V82:Z82"/>
    <mergeCell ref="J81:O81"/>
    <mergeCell ref="P81:T81"/>
    <mergeCell ref="V81:Z81"/>
    <mergeCell ref="J82:O82"/>
    <mergeCell ref="V77:Z77"/>
    <mergeCell ref="J79:O79"/>
    <mergeCell ref="P79:T79"/>
    <mergeCell ref="V79:Z79"/>
    <mergeCell ref="J77:O77"/>
    <mergeCell ref="P77:T77"/>
  </mergeCells>
  <phoneticPr fontId="3"/>
  <printOptions horizontalCentered="1" verticalCentered="1"/>
  <pageMargins left="0" right="0" top="0.39370078740157483" bottom="0" header="0.51181102362204722" footer="0.51181102362204722"/>
  <pageSetup paperSize="9" scale="8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F85"/>
  <sheetViews>
    <sheetView workbookViewId="0">
      <selection sqref="A1:J4"/>
    </sheetView>
  </sheetViews>
  <sheetFormatPr defaultColWidth="1.875" defaultRowHeight="11.25" customHeight="1" x14ac:dyDescent="0.15"/>
  <cols>
    <col min="1" max="58" width="2" style="132" customWidth="1"/>
    <col min="59" max="16384" width="1.875" style="132"/>
  </cols>
  <sheetData>
    <row r="1" spans="1:58" ht="11.25" customHeight="1" x14ac:dyDescent="0.15">
      <c r="A1" s="1065" t="s">
        <v>146</v>
      </c>
      <c r="B1" s="1065"/>
      <c r="C1" s="1065"/>
      <c r="D1" s="1065"/>
      <c r="E1" s="1065"/>
      <c r="F1" s="1065"/>
      <c r="G1" s="1065"/>
      <c r="H1" s="1065"/>
      <c r="I1" s="1065"/>
      <c r="J1" s="1065"/>
      <c r="U1" s="1066" t="s">
        <v>147</v>
      </c>
      <c r="V1" s="1066"/>
      <c r="W1" s="1066"/>
      <c r="X1" s="1066"/>
      <c r="Y1" s="1066"/>
      <c r="Z1" s="1066"/>
      <c r="AA1" s="1066"/>
      <c r="AB1" s="1066"/>
      <c r="AC1" s="1066"/>
      <c r="AD1" s="1066"/>
      <c r="AE1" s="1066"/>
      <c r="AF1" s="1066"/>
      <c r="AG1" s="1066"/>
      <c r="AH1" s="1066"/>
      <c r="AI1" s="1066"/>
      <c r="AJ1" s="1066"/>
      <c r="AK1" s="1066"/>
      <c r="AL1" s="1066"/>
      <c r="AN1" s="133"/>
      <c r="AO1" s="133"/>
      <c r="AP1" s="1068" t="s">
        <v>108</v>
      </c>
      <c r="AQ1" s="1068"/>
      <c r="AR1" s="1068"/>
      <c r="AS1" s="1068"/>
      <c r="AT1" s="1068"/>
      <c r="AU1" s="1068"/>
      <c r="AV1" s="1068"/>
      <c r="AW1" s="1068"/>
      <c r="AX1" s="1068"/>
      <c r="AY1" s="1068"/>
      <c r="AZ1" s="1068"/>
      <c r="BA1" s="1068"/>
      <c r="BB1" s="1068"/>
      <c r="BC1" s="1068"/>
      <c r="BD1" s="1068"/>
      <c r="BE1" s="1068"/>
      <c r="BF1" s="1068"/>
    </row>
    <row r="2" spans="1:58" ht="11.25" customHeight="1" thickBot="1" x14ac:dyDescent="0.2">
      <c r="A2" s="1065"/>
      <c r="B2" s="1065"/>
      <c r="C2" s="1065"/>
      <c r="D2" s="1065"/>
      <c r="E2" s="1065"/>
      <c r="F2" s="1065"/>
      <c r="G2" s="1065"/>
      <c r="H2" s="1065"/>
      <c r="I2" s="1065"/>
      <c r="J2" s="1065"/>
      <c r="U2" s="1067"/>
      <c r="V2" s="1067"/>
      <c r="W2" s="1067"/>
      <c r="X2" s="1067"/>
      <c r="Y2" s="1067"/>
      <c r="Z2" s="1067"/>
      <c r="AA2" s="1067"/>
      <c r="AB2" s="1067"/>
      <c r="AC2" s="1067"/>
      <c r="AD2" s="1067"/>
      <c r="AE2" s="1067"/>
      <c r="AF2" s="1067"/>
      <c r="AG2" s="1067"/>
      <c r="AH2" s="1067"/>
      <c r="AI2" s="1067"/>
      <c r="AJ2" s="1067"/>
      <c r="AK2" s="1067"/>
      <c r="AL2" s="1067"/>
      <c r="AM2" s="133"/>
      <c r="AN2" s="133"/>
      <c r="AO2" s="133"/>
      <c r="AP2" s="1068"/>
      <c r="AQ2" s="1068"/>
      <c r="AR2" s="1068"/>
      <c r="AS2" s="1068"/>
      <c r="AT2" s="1068"/>
      <c r="AU2" s="1068"/>
      <c r="AV2" s="1068"/>
      <c r="AW2" s="1068"/>
      <c r="AX2" s="1068"/>
      <c r="AY2" s="1068"/>
      <c r="AZ2" s="1068"/>
      <c r="BA2" s="1068"/>
      <c r="BB2" s="1068"/>
      <c r="BC2" s="1068"/>
      <c r="BD2" s="1068"/>
      <c r="BE2" s="1068"/>
      <c r="BF2" s="1068"/>
    </row>
    <row r="3" spans="1:58" ht="5.25" customHeight="1" thickTop="1" x14ac:dyDescent="0.15">
      <c r="A3" s="1065"/>
      <c r="B3" s="1065"/>
      <c r="C3" s="1065"/>
      <c r="D3" s="1065"/>
      <c r="E3" s="1065"/>
      <c r="F3" s="1065"/>
      <c r="G3" s="1065"/>
      <c r="H3" s="1065"/>
      <c r="I3" s="1065"/>
      <c r="J3" s="1065"/>
      <c r="AQ3" s="943" t="s">
        <v>148</v>
      </c>
      <c r="AR3" s="943"/>
      <c r="AS3" s="943"/>
      <c r="AT3" s="943"/>
      <c r="AU3" s="943"/>
      <c r="AV3" s="943"/>
      <c r="AW3" s="943"/>
      <c r="AX3" s="943"/>
      <c r="AY3" s="943"/>
      <c r="AZ3" s="943"/>
      <c r="BA3" s="943"/>
      <c r="BB3" s="943"/>
      <c r="BC3" s="943"/>
      <c r="BD3" s="943"/>
      <c r="BE3" s="943"/>
      <c r="BF3" s="943"/>
    </row>
    <row r="4" spans="1:58" ht="11.25" customHeight="1" x14ac:dyDescent="0.15">
      <c r="A4" s="1065"/>
      <c r="B4" s="1065"/>
      <c r="C4" s="1065"/>
      <c r="D4" s="1065"/>
      <c r="E4" s="1065"/>
      <c r="F4" s="1065"/>
      <c r="G4" s="1065"/>
      <c r="H4" s="1065"/>
      <c r="I4" s="1065"/>
      <c r="J4" s="1065"/>
      <c r="AA4" s="1069" t="s">
        <v>149</v>
      </c>
      <c r="AB4" s="1069"/>
      <c r="AC4" s="1069"/>
      <c r="AD4" s="1069"/>
      <c r="AE4" s="1069"/>
      <c r="AF4" s="1069"/>
      <c r="AG4" s="1069"/>
      <c r="AQ4" s="943"/>
      <c r="AR4" s="943"/>
      <c r="AS4" s="943"/>
      <c r="AT4" s="943"/>
      <c r="AU4" s="943"/>
      <c r="AV4" s="943"/>
      <c r="AW4" s="943"/>
      <c r="AX4" s="943"/>
      <c r="AY4" s="943"/>
      <c r="AZ4" s="943"/>
      <c r="BA4" s="943"/>
      <c r="BB4" s="943"/>
      <c r="BC4" s="943"/>
      <c r="BD4" s="943"/>
      <c r="BE4" s="943"/>
      <c r="BF4" s="943"/>
    </row>
    <row r="5" spans="1:58" ht="5.25" customHeight="1" x14ac:dyDescent="0.15"/>
    <row r="6" spans="1:58" ht="7.5" customHeight="1" x14ac:dyDescent="0.15">
      <c r="A6" s="134"/>
      <c r="B6" s="135"/>
      <c r="C6" s="135"/>
      <c r="D6" s="136"/>
      <c r="E6" s="135"/>
      <c r="F6" s="135"/>
      <c r="G6" s="135"/>
      <c r="H6" s="135"/>
      <c r="I6" s="135"/>
      <c r="J6" s="135"/>
      <c r="K6" s="135"/>
      <c r="L6" s="135"/>
      <c r="M6" s="135"/>
      <c r="N6" s="135"/>
      <c r="O6" s="135"/>
      <c r="P6" s="135"/>
      <c r="Q6" s="135"/>
      <c r="R6" s="135"/>
      <c r="S6" s="135"/>
      <c r="T6" s="135"/>
      <c r="U6" s="1070" t="s">
        <v>150</v>
      </c>
      <c r="V6" s="1070"/>
      <c r="W6" s="1071"/>
      <c r="X6" s="134"/>
      <c r="Y6" s="135"/>
      <c r="Z6" s="135"/>
      <c r="AA6" s="136"/>
      <c r="AB6" s="135"/>
      <c r="AC6" s="135"/>
      <c r="AD6" s="135"/>
      <c r="AE6" s="135"/>
      <c r="AF6" s="135"/>
      <c r="AG6" s="135"/>
      <c r="AH6" s="135"/>
      <c r="AI6" s="136"/>
      <c r="AJ6" s="135"/>
      <c r="AK6" s="136"/>
      <c r="AL6" s="135"/>
      <c r="AM6" s="135"/>
      <c r="AN6" s="135"/>
      <c r="AO6" s="135"/>
      <c r="AP6" s="135"/>
      <c r="AQ6" s="135"/>
      <c r="AR6" s="135"/>
      <c r="AS6" s="135"/>
      <c r="AT6" s="134"/>
      <c r="AU6" s="135"/>
      <c r="AV6" s="136"/>
      <c r="AW6" s="135"/>
      <c r="AX6" s="135"/>
      <c r="AY6" s="135"/>
      <c r="AZ6" s="135"/>
      <c r="BA6" s="135"/>
      <c r="BB6" s="135"/>
      <c r="BC6" s="135"/>
      <c r="BD6" s="135"/>
      <c r="BE6" s="135"/>
      <c r="BF6" s="136"/>
    </row>
    <row r="7" spans="1:58" ht="11.25" customHeight="1" x14ac:dyDescent="0.15">
      <c r="A7" s="1002" t="s">
        <v>109</v>
      </c>
      <c r="B7" s="1003"/>
      <c r="C7" s="1003"/>
      <c r="D7" s="1004"/>
      <c r="E7" s="1074">
        <f>'部数表　１'!L5</f>
        <v>0</v>
      </c>
      <c r="F7" s="1075"/>
      <c r="G7" s="1075"/>
      <c r="H7" s="1075"/>
      <c r="I7" s="1075"/>
      <c r="J7" s="1075"/>
      <c r="K7" s="1075"/>
      <c r="L7" s="1075"/>
      <c r="M7" s="1075"/>
      <c r="N7" s="1075"/>
      <c r="O7" s="1075"/>
      <c r="P7" s="1075"/>
      <c r="Q7" s="1075"/>
      <c r="R7" s="1075"/>
      <c r="U7" s="1072"/>
      <c r="V7" s="1072"/>
      <c r="W7" s="1073"/>
      <c r="X7" s="1002" t="s">
        <v>110</v>
      </c>
      <c r="Y7" s="1003"/>
      <c r="Z7" s="1003"/>
      <c r="AA7" s="1004"/>
      <c r="AB7" s="1050" t="s">
        <v>151</v>
      </c>
      <c r="AC7" s="1051"/>
      <c r="AD7" s="1051"/>
      <c r="AI7" s="137"/>
      <c r="AJ7" s="1029" t="s">
        <v>152</v>
      </c>
      <c r="AK7" s="1031"/>
      <c r="AL7" s="1029" t="s">
        <v>153</v>
      </c>
      <c r="AM7" s="1030"/>
      <c r="AN7" s="1030"/>
      <c r="AO7" s="1030"/>
      <c r="AP7" s="1030"/>
      <c r="AQ7" s="1030"/>
      <c r="AR7" s="1030"/>
      <c r="AS7" s="1031"/>
      <c r="AT7" s="138"/>
      <c r="AU7" s="139" t="s">
        <v>154</v>
      </c>
      <c r="AV7" s="137"/>
      <c r="AW7" s="1061" t="s">
        <v>155</v>
      </c>
      <c r="AX7" s="1062"/>
      <c r="AY7" s="1062"/>
      <c r="AZ7" s="1062"/>
      <c r="BA7" s="1062"/>
      <c r="BB7" s="1062"/>
      <c r="BC7" s="1062"/>
      <c r="BD7" s="1062"/>
      <c r="BE7" s="1062"/>
      <c r="BF7" s="1063"/>
    </row>
    <row r="8" spans="1:58" ht="11.25" customHeight="1" x14ac:dyDescent="0.15">
      <c r="A8" s="1002"/>
      <c r="B8" s="1003"/>
      <c r="C8" s="1003"/>
      <c r="D8" s="1004"/>
      <c r="E8" s="1074"/>
      <c r="F8" s="1075"/>
      <c r="G8" s="1075"/>
      <c r="H8" s="1075"/>
      <c r="I8" s="1075"/>
      <c r="J8" s="1075"/>
      <c r="K8" s="1075"/>
      <c r="L8" s="1075"/>
      <c r="M8" s="1075"/>
      <c r="N8" s="1075"/>
      <c r="O8" s="1075"/>
      <c r="P8" s="1075"/>
      <c r="Q8" s="1075"/>
      <c r="R8" s="1075"/>
      <c r="S8" s="140"/>
      <c r="T8" s="140" t="s">
        <v>156</v>
      </c>
      <c r="X8" s="138"/>
      <c r="AA8" s="137"/>
      <c r="AB8" s="1050" t="s">
        <v>157</v>
      </c>
      <c r="AC8" s="1051"/>
      <c r="AD8" s="1051"/>
      <c r="AF8" s="1064"/>
      <c r="AG8" s="1064"/>
      <c r="AH8" s="1064"/>
      <c r="AI8" s="137"/>
      <c r="AJ8" s="1029" t="s">
        <v>158</v>
      </c>
      <c r="AK8" s="1031"/>
      <c r="AT8" s="138"/>
      <c r="AU8" s="139" t="s">
        <v>159</v>
      </c>
      <c r="AV8" s="137"/>
      <c r="AW8" s="1061"/>
      <c r="AX8" s="1062"/>
      <c r="AY8" s="1062"/>
      <c r="AZ8" s="1062"/>
      <c r="BA8" s="1062"/>
      <c r="BB8" s="1062"/>
      <c r="BC8" s="1062"/>
      <c r="BD8" s="1062"/>
      <c r="BE8" s="1062"/>
      <c r="BF8" s="1063"/>
    </row>
    <row r="9" spans="1:58" ht="11.25" customHeight="1" x14ac:dyDescent="0.15">
      <c r="A9" s="1002"/>
      <c r="B9" s="1003"/>
      <c r="C9" s="1003"/>
      <c r="D9" s="1004"/>
      <c r="E9" s="1074"/>
      <c r="F9" s="1075"/>
      <c r="G9" s="1075"/>
      <c r="H9" s="1075"/>
      <c r="I9" s="1075"/>
      <c r="J9" s="1075"/>
      <c r="K9" s="1075"/>
      <c r="L9" s="1075"/>
      <c r="M9" s="1075"/>
      <c r="N9" s="1075"/>
      <c r="O9" s="1075"/>
      <c r="P9" s="1075"/>
      <c r="Q9" s="1075"/>
      <c r="R9" s="1075"/>
      <c r="U9" s="1076" t="s">
        <v>160</v>
      </c>
      <c r="V9" s="1076"/>
      <c r="W9" s="1077"/>
      <c r="X9" s="1002" t="s">
        <v>161</v>
      </c>
      <c r="Y9" s="1003"/>
      <c r="Z9" s="1003"/>
      <c r="AA9" s="1004"/>
      <c r="AB9" s="1050" t="s">
        <v>162</v>
      </c>
      <c r="AC9" s="1051"/>
      <c r="AD9" s="1051"/>
      <c r="AE9" s="141" t="s">
        <v>163</v>
      </c>
      <c r="AF9" s="1064"/>
      <c r="AG9" s="1064"/>
      <c r="AH9" s="1064"/>
      <c r="AI9" s="142" t="s">
        <v>164</v>
      </c>
      <c r="AJ9" s="1029" t="s">
        <v>165</v>
      </c>
      <c r="AK9" s="1031"/>
      <c r="AL9" s="1029" t="s">
        <v>166</v>
      </c>
      <c r="AM9" s="1030"/>
      <c r="AN9" s="1030"/>
      <c r="AO9" s="1030"/>
      <c r="AP9" s="1030"/>
      <c r="AQ9" s="1030"/>
      <c r="AR9" s="1030"/>
      <c r="AS9" s="1031"/>
      <c r="AT9" s="138"/>
      <c r="AU9" s="139" t="s">
        <v>167</v>
      </c>
      <c r="AV9" s="137"/>
      <c r="AW9" s="1061"/>
      <c r="AX9" s="1062"/>
      <c r="AY9" s="1062"/>
      <c r="AZ9" s="1062"/>
      <c r="BA9" s="1062"/>
      <c r="BB9" s="1062"/>
      <c r="BC9" s="1062"/>
      <c r="BD9" s="1062"/>
      <c r="BE9" s="1062"/>
      <c r="BF9" s="1063"/>
    </row>
    <row r="10" spans="1:58" ht="7.5" customHeight="1" x14ac:dyDescent="0.15">
      <c r="A10" s="143"/>
      <c r="B10" s="144"/>
      <c r="C10" s="144"/>
      <c r="D10" s="145"/>
      <c r="E10" s="144"/>
      <c r="F10" s="144"/>
      <c r="G10" s="144"/>
      <c r="H10" s="144"/>
      <c r="I10" s="144"/>
      <c r="J10" s="144"/>
      <c r="K10" s="144"/>
      <c r="L10" s="144"/>
      <c r="M10" s="144"/>
      <c r="N10" s="144"/>
      <c r="O10" s="144"/>
      <c r="P10" s="144"/>
      <c r="Q10" s="144"/>
      <c r="R10" s="144"/>
      <c r="S10" s="144"/>
      <c r="T10" s="144"/>
      <c r="U10" s="1078"/>
      <c r="V10" s="1078"/>
      <c r="W10" s="1079"/>
      <c r="X10" s="143"/>
      <c r="Y10" s="144"/>
      <c r="Z10" s="144"/>
      <c r="AA10" s="145"/>
      <c r="AB10" s="144"/>
      <c r="AC10" s="144"/>
      <c r="AD10" s="144"/>
      <c r="AE10" s="144"/>
      <c r="AF10" s="144"/>
      <c r="AG10" s="144"/>
      <c r="AH10" s="144"/>
      <c r="AI10" s="145"/>
      <c r="AJ10" s="144"/>
      <c r="AK10" s="145"/>
      <c r="AL10" s="144"/>
      <c r="AM10" s="144"/>
      <c r="AN10" s="144"/>
      <c r="AO10" s="144"/>
      <c r="AP10" s="144"/>
      <c r="AQ10" s="144"/>
      <c r="AR10" s="144"/>
      <c r="AS10" s="144"/>
      <c r="AT10" s="143"/>
      <c r="AU10" s="144"/>
      <c r="AV10" s="145"/>
      <c r="AW10" s="144"/>
      <c r="AX10" s="144"/>
      <c r="AY10" s="144"/>
      <c r="AZ10" s="144"/>
      <c r="BA10" s="144"/>
      <c r="BB10" s="144"/>
      <c r="BC10" s="144"/>
      <c r="BD10" s="144"/>
      <c r="BE10" s="144"/>
      <c r="BF10" s="145"/>
    </row>
    <row r="11" spans="1:58" ht="13.5" customHeight="1" x14ac:dyDescent="0.15">
      <c r="A11" s="991" t="s">
        <v>168</v>
      </c>
      <c r="B11" s="992"/>
      <c r="C11" s="992"/>
      <c r="D11" s="993"/>
      <c r="E11" s="135"/>
      <c r="F11" s="1032" t="s">
        <v>169</v>
      </c>
      <c r="G11" s="1032"/>
      <c r="H11" s="1032"/>
      <c r="I11" s="1032"/>
      <c r="J11" s="1032"/>
      <c r="K11" s="1032"/>
      <c r="L11" s="1032"/>
      <c r="M11" s="1032"/>
      <c r="N11" s="1032"/>
      <c r="O11" s="1032"/>
      <c r="P11" s="1032"/>
      <c r="Q11" s="1032"/>
      <c r="R11" s="1032"/>
      <c r="S11" s="1032"/>
      <c r="T11" s="1032"/>
      <c r="U11" s="1032"/>
      <c r="V11" s="1032"/>
      <c r="W11" s="1032"/>
      <c r="X11" s="1032"/>
      <c r="Y11" s="1032"/>
      <c r="Z11" s="135"/>
      <c r="AA11" s="136"/>
      <c r="AB11" s="135"/>
      <c r="AC11" s="1034" t="s">
        <v>170</v>
      </c>
      <c r="AD11" s="1034"/>
      <c r="AE11" s="1034"/>
      <c r="AF11" s="1034"/>
      <c r="AG11" s="1034"/>
      <c r="AH11" s="1034"/>
      <c r="AI11" s="1034"/>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6"/>
    </row>
    <row r="12" spans="1:58" ht="13.5" customHeight="1" x14ac:dyDescent="0.15">
      <c r="A12" s="1002"/>
      <c r="B12" s="1003"/>
      <c r="C12" s="1003"/>
      <c r="D12" s="1004"/>
      <c r="F12" s="1033"/>
      <c r="G12" s="1033"/>
      <c r="H12" s="1033"/>
      <c r="I12" s="1033"/>
      <c r="J12" s="1033"/>
      <c r="K12" s="1033"/>
      <c r="L12" s="1033"/>
      <c r="M12" s="1033"/>
      <c r="N12" s="1033"/>
      <c r="O12" s="1033"/>
      <c r="P12" s="1033"/>
      <c r="Q12" s="1033"/>
      <c r="R12" s="1033"/>
      <c r="S12" s="1033"/>
      <c r="T12" s="1033"/>
      <c r="U12" s="1033"/>
      <c r="V12" s="1033"/>
      <c r="W12" s="1033"/>
      <c r="X12" s="1033"/>
      <c r="Y12" s="1033"/>
      <c r="AA12" s="137"/>
      <c r="AC12" s="1035" t="s">
        <v>171</v>
      </c>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37"/>
    </row>
    <row r="13" spans="1:58" ht="7.5" customHeight="1" x14ac:dyDescent="0.15">
      <c r="A13" s="138"/>
      <c r="D13" s="137"/>
      <c r="AA13" s="137"/>
      <c r="AC13" s="1036"/>
      <c r="AD13" s="1036"/>
      <c r="AE13" s="1036"/>
      <c r="AF13" s="1036"/>
      <c r="AG13" s="1036"/>
      <c r="AH13" s="1036"/>
      <c r="AI13" s="1036"/>
      <c r="AJ13" s="1036"/>
      <c r="AK13" s="1036"/>
      <c r="AL13" s="1036"/>
      <c r="AM13" s="1036"/>
      <c r="AN13" s="1036"/>
      <c r="AO13" s="1036"/>
      <c r="AP13" s="1036"/>
      <c r="AQ13" s="1036"/>
      <c r="AR13" s="1036"/>
      <c r="AS13" s="1036"/>
      <c r="AT13" s="1036"/>
      <c r="AU13" s="1036"/>
      <c r="AV13" s="1036"/>
      <c r="AW13" s="1036"/>
      <c r="AX13" s="1036"/>
      <c r="AY13" s="1036"/>
      <c r="AZ13" s="1036"/>
      <c r="BA13" s="1036"/>
      <c r="BB13" s="1036"/>
      <c r="BC13" s="1036"/>
      <c r="BD13" s="1036"/>
      <c r="BE13" s="1036"/>
      <c r="BF13" s="137"/>
    </row>
    <row r="14" spans="1:58" ht="7.5" customHeight="1" x14ac:dyDescent="0.15">
      <c r="A14" s="138"/>
      <c r="D14" s="137"/>
      <c r="F14" s="1052" t="s">
        <v>172</v>
      </c>
      <c r="G14" s="1052"/>
      <c r="H14" s="1052"/>
      <c r="I14" s="1052"/>
      <c r="J14" s="1052"/>
      <c r="K14" s="1052"/>
      <c r="L14" s="1052"/>
      <c r="M14" s="1052"/>
      <c r="N14" s="1027"/>
      <c r="O14" s="1027"/>
      <c r="P14" s="1027"/>
      <c r="Q14" s="1027"/>
      <c r="R14" s="1027"/>
      <c r="S14" s="1027"/>
      <c r="T14" s="1027"/>
      <c r="U14" s="1027"/>
      <c r="V14" s="1027"/>
      <c r="W14" s="1027"/>
      <c r="X14" s="1027"/>
      <c r="Y14" s="1027"/>
      <c r="AA14" s="137"/>
      <c r="AC14" s="1044" t="s">
        <v>173</v>
      </c>
      <c r="AD14" s="1044"/>
      <c r="AE14" s="1044"/>
      <c r="AF14" s="1044"/>
      <c r="AG14" s="1044"/>
      <c r="AH14" s="1044"/>
      <c r="AI14" s="1044"/>
      <c r="AJ14" s="1044"/>
      <c r="AK14" s="1044"/>
      <c r="AL14" s="1044"/>
      <c r="AM14" s="1044"/>
      <c r="AN14" s="1044"/>
      <c r="AO14" s="1044"/>
      <c r="AP14" s="1044"/>
      <c r="AQ14" s="1044" t="s">
        <v>174</v>
      </c>
      <c r="AR14" s="1044"/>
      <c r="AS14" s="1044"/>
      <c r="AT14" s="1044"/>
      <c r="AU14" s="1044"/>
      <c r="AV14" s="1044"/>
      <c r="AW14" s="1044"/>
      <c r="AX14" s="1044"/>
      <c r="AY14" s="1044"/>
      <c r="AZ14" s="1044"/>
      <c r="BA14" s="1044"/>
      <c r="BB14" s="1044"/>
      <c r="BC14" s="1044"/>
      <c r="BD14" s="1044"/>
      <c r="BE14" s="1044"/>
      <c r="BF14" s="137"/>
    </row>
    <row r="15" spans="1:58" ht="7.5" customHeight="1" x14ac:dyDescent="0.15">
      <c r="A15" s="138"/>
      <c r="D15" s="137"/>
      <c r="F15" s="1052"/>
      <c r="G15" s="1052"/>
      <c r="H15" s="1052"/>
      <c r="I15" s="1052"/>
      <c r="J15" s="1052"/>
      <c r="K15" s="1052"/>
      <c r="L15" s="1052"/>
      <c r="M15" s="1052"/>
      <c r="N15" s="1028"/>
      <c r="O15" s="1028"/>
      <c r="P15" s="1028"/>
      <c r="Q15" s="1028"/>
      <c r="R15" s="1028"/>
      <c r="S15" s="1028"/>
      <c r="T15" s="1028"/>
      <c r="U15" s="1028"/>
      <c r="V15" s="1028"/>
      <c r="W15" s="1028"/>
      <c r="X15" s="1028"/>
      <c r="Y15" s="1028"/>
      <c r="AA15" s="137"/>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37"/>
    </row>
    <row r="16" spans="1:58" ht="7.5" customHeight="1" x14ac:dyDescent="0.15">
      <c r="A16" s="143"/>
      <c r="B16" s="144"/>
      <c r="C16" s="144"/>
      <c r="D16" s="145"/>
      <c r="E16" s="144"/>
      <c r="F16" s="144"/>
      <c r="G16" s="144"/>
      <c r="H16" s="144"/>
      <c r="I16" s="144"/>
      <c r="J16" s="144"/>
      <c r="K16" s="144"/>
      <c r="L16" s="144"/>
      <c r="M16" s="144"/>
      <c r="N16" s="144"/>
      <c r="O16" s="144"/>
      <c r="P16" s="144"/>
      <c r="Q16" s="144"/>
      <c r="R16" s="144"/>
      <c r="S16" s="144"/>
      <c r="T16" s="144"/>
      <c r="U16" s="144"/>
      <c r="V16" s="144"/>
      <c r="W16" s="144"/>
      <c r="X16" s="144"/>
      <c r="Y16" s="144"/>
      <c r="Z16" s="144"/>
      <c r="AA16" s="145"/>
      <c r="AB16" s="144"/>
      <c r="AC16" s="1047"/>
      <c r="AD16" s="1047"/>
      <c r="AE16" s="1047"/>
      <c r="AF16" s="1047"/>
      <c r="AG16" s="1047"/>
      <c r="AH16" s="1047"/>
      <c r="AI16" s="1047"/>
      <c r="AJ16" s="1047"/>
      <c r="AK16" s="1047"/>
      <c r="AL16" s="1047"/>
      <c r="AM16" s="1047"/>
      <c r="AN16" s="1047"/>
      <c r="AO16" s="1047"/>
      <c r="AP16" s="1047"/>
      <c r="AQ16" s="1047"/>
      <c r="AR16" s="1047"/>
      <c r="AS16" s="1047"/>
      <c r="AT16" s="1047"/>
      <c r="AU16" s="1047"/>
      <c r="AV16" s="1047"/>
      <c r="AW16" s="1047"/>
      <c r="AX16" s="1047"/>
      <c r="AY16" s="1047"/>
      <c r="AZ16" s="1047"/>
      <c r="BA16" s="1047"/>
      <c r="BB16" s="1047"/>
      <c r="BC16" s="1047"/>
      <c r="BD16" s="1047"/>
      <c r="BE16" s="1047"/>
      <c r="BF16" s="145"/>
    </row>
    <row r="17" spans="1:58" ht="7.5" customHeight="1" x14ac:dyDescent="0.15">
      <c r="A17" s="138"/>
      <c r="B17" s="135"/>
      <c r="C17" s="135"/>
      <c r="D17" s="136"/>
      <c r="E17" s="135"/>
      <c r="F17" s="135"/>
      <c r="G17" s="135"/>
      <c r="H17" s="135"/>
      <c r="I17" s="135"/>
      <c r="J17" s="135"/>
      <c r="K17" s="135"/>
      <c r="L17" s="135"/>
      <c r="M17" s="135"/>
      <c r="N17" s="135"/>
      <c r="O17" s="135"/>
      <c r="P17" s="135"/>
      <c r="Q17" s="135"/>
      <c r="R17" s="135"/>
      <c r="S17" s="135"/>
      <c r="T17" s="135"/>
      <c r="U17" s="135"/>
      <c r="V17" s="135"/>
      <c r="W17" s="135"/>
      <c r="X17" s="135"/>
      <c r="Y17" s="135"/>
      <c r="Z17" s="135"/>
      <c r="AA17" s="136"/>
      <c r="AB17" s="1043" t="s">
        <v>111</v>
      </c>
      <c r="AC17" s="1044"/>
      <c r="AD17" s="1044"/>
      <c r="AE17" s="1045"/>
      <c r="AF17" s="1054"/>
      <c r="AG17" s="1037"/>
      <c r="AH17" s="1037"/>
      <c r="AI17" s="1037"/>
      <c r="AJ17" s="1037"/>
      <c r="AK17" s="1055"/>
      <c r="AL17" s="1015" t="s">
        <v>175</v>
      </c>
      <c r="AM17" s="1013"/>
      <c r="AN17" s="1013"/>
      <c r="AO17" s="1013"/>
      <c r="AP17" s="1017"/>
      <c r="AQ17" s="1054"/>
      <c r="AR17" s="1037"/>
      <c r="AS17" s="1037"/>
      <c r="AT17" s="1013" t="s">
        <v>176</v>
      </c>
      <c r="AU17" s="1037"/>
      <c r="AV17" s="1037"/>
      <c r="AW17" s="1037"/>
      <c r="AX17" s="1013" t="s">
        <v>167</v>
      </c>
      <c r="AY17" s="1037"/>
      <c r="AZ17" s="1037"/>
      <c r="BA17" s="1037"/>
      <c r="BB17" s="1013" t="s">
        <v>177</v>
      </c>
      <c r="BC17" s="135"/>
      <c r="BD17" s="135"/>
      <c r="BE17" s="135"/>
      <c r="BF17" s="136"/>
    </row>
    <row r="18" spans="1:58" ht="12" customHeight="1" x14ac:dyDescent="0.15">
      <c r="A18" s="1002" t="s">
        <v>178</v>
      </c>
      <c r="B18" s="1003"/>
      <c r="C18" s="1003"/>
      <c r="D18" s="1004"/>
      <c r="F18" s="1039" t="str">
        <f>'部数表　１'!H10</f>
        <v>T  青森西部</v>
      </c>
      <c r="G18" s="1040"/>
      <c r="H18" s="1040"/>
      <c r="I18" s="1040"/>
      <c r="J18" s="1040"/>
      <c r="K18" s="1040"/>
      <c r="L18" s="1040"/>
      <c r="M18" s="1040"/>
      <c r="N18" s="1040"/>
      <c r="O18" s="1040"/>
      <c r="P18" s="1040"/>
      <c r="Q18" s="1040"/>
      <c r="R18" s="1040"/>
      <c r="S18" s="1040"/>
      <c r="T18" s="1040"/>
      <c r="U18" s="1040"/>
      <c r="V18" s="1040"/>
      <c r="W18" s="1040"/>
      <c r="X18" s="1040"/>
      <c r="Y18" s="1040"/>
      <c r="AA18" s="137"/>
      <c r="AB18" s="1046"/>
      <c r="AC18" s="1047"/>
      <c r="AD18" s="1047"/>
      <c r="AE18" s="1048"/>
      <c r="AF18" s="1056"/>
      <c r="AG18" s="1038"/>
      <c r="AH18" s="1038"/>
      <c r="AI18" s="1038"/>
      <c r="AJ18" s="1038"/>
      <c r="AK18" s="1057"/>
      <c r="AL18" s="1016"/>
      <c r="AM18" s="1014"/>
      <c r="AN18" s="1014"/>
      <c r="AO18" s="1014"/>
      <c r="AP18" s="1018"/>
      <c r="AQ18" s="1056"/>
      <c r="AR18" s="1038"/>
      <c r="AS18" s="1038"/>
      <c r="AT18" s="1014"/>
      <c r="AU18" s="1038"/>
      <c r="AV18" s="1038"/>
      <c r="AW18" s="1038"/>
      <c r="AX18" s="1014"/>
      <c r="AY18" s="1038"/>
      <c r="AZ18" s="1038"/>
      <c r="BA18" s="1038"/>
      <c r="BB18" s="1014"/>
      <c r="BC18" s="144"/>
      <c r="BD18" s="144"/>
      <c r="BE18" s="144"/>
      <c r="BF18" s="145"/>
    </row>
    <row r="19" spans="1:58" ht="12.75" customHeight="1" x14ac:dyDescent="0.15">
      <c r="A19" s="1002" t="s">
        <v>179</v>
      </c>
      <c r="B19" s="1003"/>
      <c r="C19" s="1003"/>
      <c r="D19" s="1004"/>
      <c r="F19" s="1041"/>
      <c r="G19" s="1041"/>
      <c r="H19" s="1041"/>
      <c r="I19" s="1041"/>
      <c r="J19" s="1041"/>
      <c r="K19" s="1041"/>
      <c r="L19" s="1041"/>
      <c r="M19" s="1041"/>
      <c r="N19" s="1041"/>
      <c r="O19" s="1041"/>
      <c r="P19" s="1041"/>
      <c r="Q19" s="1041"/>
      <c r="R19" s="1041"/>
      <c r="S19" s="1041"/>
      <c r="T19" s="1041"/>
      <c r="U19" s="1041"/>
      <c r="V19" s="1041"/>
      <c r="W19" s="1041"/>
      <c r="X19" s="1041"/>
      <c r="Y19" s="1041"/>
      <c r="Z19" s="139" t="s">
        <v>180</v>
      </c>
      <c r="AA19" s="137"/>
      <c r="AB19" s="1015" t="s">
        <v>181</v>
      </c>
      <c r="AC19" s="1013"/>
      <c r="AD19" s="1013"/>
      <c r="AE19" s="1013"/>
      <c r="AF19" s="1013"/>
      <c r="AG19" s="1013"/>
      <c r="AH19" s="1017"/>
      <c r="AI19" s="1042" t="s">
        <v>182</v>
      </c>
      <c r="AJ19" s="1020"/>
      <c r="AK19" s="1020"/>
      <c r="AL19" s="1020"/>
      <c r="AM19" s="1020"/>
      <c r="AN19" s="1020"/>
      <c r="AO19" s="1020"/>
      <c r="AP19" s="1020"/>
      <c r="AQ19" s="1020"/>
      <c r="AR19" s="1020"/>
      <c r="AS19" s="1020"/>
      <c r="AT19" s="1020"/>
      <c r="AU19" s="1020"/>
      <c r="AV19" s="1020"/>
      <c r="AW19" s="1020"/>
      <c r="AX19" s="1020"/>
      <c r="AY19" s="1020"/>
      <c r="AZ19" s="1020"/>
      <c r="BA19" s="1020"/>
      <c r="BB19" s="1020"/>
      <c r="BC19" s="1020"/>
      <c r="BD19" s="1020"/>
      <c r="BE19" s="1020"/>
      <c r="BF19" s="1021"/>
    </row>
    <row r="20" spans="1:58" ht="7.5" customHeight="1" x14ac:dyDescent="0.15">
      <c r="A20" s="138"/>
      <c r="D20" s="137"/>
      <c r="G20" s="146"/>
      <c r="AA20" s="137"/>
      <c r="AB20" s="1016"/>
      <c r="AC20" s="1014"/>
      <c r="AD20" s="1014"/>
      <c r="AE20" s="1014"/>
      <c r="AF20" s="1014"/>
      <c r="AG20" s="1014"/>
      <c r="AH20" s="1018"/>
      <c r="AI20" s="1022"/>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4"/>
    </row>
    <row r="21" spans="1:58" ht="7.5" customHeight="1" x14ac:dyDescent="0.15">
      <c r="A21" s="138"/>
      <c r="D21" s="137"/>
      <c r="F21" s="1052" t="s">
        <v>183</v>
      </c>
      <c r="G21" s="1052"/>
      <c r="H21" s="1052"/>
      <c r="I21" s="1052"/>
      <c r="J21" s="1052"/>
      <c r="K21" s="1052"/>
      <c r="L21" s="1052"/>
      <c r="M21" s="1053"/>
      <c r="N21" s="1027"/>
      <c r="O21" s="1027"/>
      <c r="P21" s="1027"/>
      <c r="Q21" s="1027"/>
      <c r="R21" s="1027"/>
      <c r="S21" s="1027"/>
      <c r="T21" s="1027"/>
      <c r="U21" s="1027"/>
      <c r="V21" s="1027"/>
      <c r="W21" s="1027"/>
      <c r="X21" s="1027"/>
      <c r="Y21" s="1027"/>
      <c r="AA21" s="137"/>
      <c r="AB21" s="1015" t="s">
        <v>184</v>
      </c>
      <c r="AC21" s="1013"/>
      <c r="AD21" s="1013"/>
      <c r="AE21" s="1013"/>
      <c r="AF21" s="1013"/>
      <c r="AG21" s="1013"/>
      <c r="AH21" s="1017"/>
      <c r="AI21" s="1042" t="s">
        <v>182</v>
      </c>
      <c r="AJ21" s="1020"/>
      <c r="AK21" s="1020"/>
      <c r="AL21" s="1020"/>
      <c r="AM21" s="1020"/>
      <c r="AN21" s="1020"/>
      <c r="AO21" s="1020"/>
      <c r="AP21" s="1020"/>
      <c r="AQ21" s="1020"/>
      <c r="AR21" s="1020"/>
      <c r="AS21" s="1020"/>
      <c r="AT21" s="1020"/>
      <c r="AU21" s="1020"/>
      <c r="AV21" s="1020"/>
      <c r="AW21" s="1020"/>
      <c r="AX21" s="1020"/>
      <c r="AY21" s="1020"/>
      <c r="AZ21" s="1020"/>
      <c r="BA21" s="1020"/>
      <c r="BB21" s="1020"/>
      <c r="BC21" s="1020"/>
      <c r="BD21" s="1020"/>
      <c r="BE21" s="1020"/>
      <c r="BF21" s="1021"/>
    </row>
    <row r="22" spans="1:58" ht="7.5" customHeight="1" x14ac:dyDescent="0.15">
      <c r="A22" s="138"/>
      <c r="D22" s="137"/>
      <c r="F22" s="1052"/>
      <c r="G22" s="1052"/>
      <c r="H22" s="1052"/>
      <c r="I22" s="1052"/>
      <c r="J22" s="1052"/>
      <c r="K22" s="1052"/>
      <c r="L22" s="1052"/>
      <c r="M22" s="1053"/>
      <c r="N22" s="1028"/>
      <c r="O22" s="1028"/>
      <c r="P22" s="1028"/>
      <c r="Q22" s="1028"/>
      <c r="R22" s="1028"/>
      <c r="S22" s="1028"/>
      <c r="T22" s="1028"/>
      <c r="U22" s="1028"/>
      <c r="V22" s="1028"/>
      <c r="W22" s="1028"/>
      <c r="X22" s="1028"/>
      <c r="Y22" s="1028"/>
      <c r="AA22" s="137"/>
      <c r="AB22" s="1029"/>
      <c r="AC22" s="1030"/>
      <c r="AD22" s="1030"/>
      <c r="AE22" s="1030"/>
      <c r="AF22" s="1030"/>
      <c r="AG22" s="1030"/>
      <c r="AH22" s="1031"/>
      <c r="AI22" s="1058"/>
      <c r="AJ22" s="1059"/>
      <c r="AK22" s="1059"/>
      <c r="AL22" s="1059"/>
      <c r="AM22" s="1059"/>
      <c r="AN22" s="1059"/>
      <c r="AO22" s="1059"/>
      <c r="AP22" s="1059"/>
      <c r="AQ22" s="1059"/>
      <c r="AR22" s="1059"/>
      <c r="AS22" s="1059"/>
      <c r="AT22" s="1059"/>
      <c r="AU22" s="1059"/>
      <c r="AV22" s="1059"/>
      <c r="AW22" s="1059"/>
      <c r="AX22" s="1059"/>
      <c r="AY22" s="1059"/>
      <c r="AZ22" s="1059"/>
      <c r="BA22" s="1059"/>
      <c r="BB22" s="1059"/>
      <c r="BC22" s="1059"/>
      <c r="BD22" s="1059"/>
      <c r="BE22" s="1059"/>
      <c r="BF22" s="1060"/>
    </row>
    <row r="23" spans="1:58" ht="7.5" customHeight="1" x14ac:dyDescent="0.15">
      <c r="A23" s="143"/>
      <c r="B23" s="144"/>
      <c r="C23" s="144"/>
      <c r="D23" s="145"/>
      <c r="E23" s="144"/>
      <c r="F23" s="144"/>
      <c r="G23" s="144"/>
      <c r="H23" s="144"/>
      <c r="I23" s="144"/>
      <c r="J23" s="144"/>
      <c r="K23" s="144"/>
      <c r="L23" s="144"/>
      <c r="M23" s="144"/>
      <c r="N23" s="144"/>
      <c r="O23" s="144"/>
      <c r="P23" s="144"/>
      <c r="Q23" s="144"/>
      <c r="R23" s="144"/>
      <c r="S23" s="144"/>
      <c r="T23" s="144"/>
      <c r="U23" s="144"/>
      <c r="V23" s="144"/>
      <c r="W23" s="144"/>
      <c r="X23" s="144"/>
      <c r="Y23" s="144"/>
      <c r="Z23" s="144"/>
      <c r="AA23" s="145"/>
      <c r="AB23" s="1016"/>
      <c r="AC23" s="1014"/>
      <c r="AD23" s="1014"/>
      <c r="AE23" s="1014"/>
      <c r="AF23" s="1014"/>
      <c r="AG23" s="1014"/>
      <c r="AH23" s="1018"/>
      <c r="AI23" s="1022"/>
      <c r="AJ23" s="1023"/>
      <c r="AK23" s="1023"/>
      <c r="AL23" s="1023"/>
      <c r="AM23" s="1023"/>
      <c r="AN23" s="1023"/>
      <c r="AO23" s="1023"/>
      <c r="AP23" s="1023"/>
      <c r="AQ23" s="1023"/>
      <c r="AR23" s="1023"/>
      <c r="AS23" s="1023"/>
      <c r="AT23" s="1023"/>
      <c r="AU23" s="1023"/>
      <c r="AV23" s="1023"/>
      <c r="AW23" s="1023"/>
      <c r="AX23" s="1023"/>
      <c r="AY23" s="1023"/>
      <c r="AZ23" s="1023"/>
      <c r="BA23" s="1023"/>
      <c r="BB23" s="1023"/>
      <c r="BC23" s="1023"/>
      <c r="BD23" s="1023"/>
      <c r="BE23" s="1023"/>
      <c r="BF23" s="1024"/>
    </row>
    <row r="24" spans="1:58" ht="10.5" customHeight="1" x14ac:dyDescent="0.15">
      <c r="A24" s="991" t="s">
        <v>185</v>
      </c>
      <c r="B24" s="992"/>
      <c r="C24" s="992"/>
      <c r="D24" s="993"/>
      <c r="E24" s="1019">
        <f>'部数表　１'!C17</f>
        <v>0</v>
      </c>
      <c r="F24" s="1020"/>
      <c r="G24" s="1020"/>
      <c r="H24" s="1020"/>
      <c r="I24" s="1020"/>
      <c r="J24" s="1020"/>
      <c r="K24" s="1020"/>
      <c r="L24" s="1020"/>
      <c r="M24" s="1020"/>
      <c r="N24" s="1020"/>
      <c r="O24" s="1020"/>
      <c r="P24" s="1020"/>
      <c r="Q24" s="1020"/>
      <c r="R24" s="1020"/>
      <c r="S24" s="1020"/>
      <c r="T24" s="1020"/>
      <c r="U24" s="1020"/>
      <c r="V24" s="1020"/>
      <c r="W24" s="1020"/>
      <c r="X24" s="1020"/>
      <c r="Y24" s="1020"/>
      <c r="Z24" s="1020"/>
      <c r="AA24" s="1021"/>
      <c r="AB24" s="1015" t="s">
        <v>186</v>
      </c>
      <c r="AC24" s="1013"/>
      <c r="AD24" s="1013"/>
      <c r="AE24" s="1017"/>
      <c r="AF24" s="1015" t="s">
        <v>187</v>
      </c>
      <c r="AG24" s="1013"/>
      <c r="AH24" s="1013" t="s">
        <v>188</v>
      </c>
      <c r="AI24" s="1013" t="s">
        <v>189</v>
      </c>
      <c r="AJ24" s="1013"/>
      <c r="AK24" s="1013"/>
      <c r="AL24" s="1013"/>
      <c r="AM24" s="1013" t="s">
        <v>190</v>
      </c>
      <c r="AN24" s="1013" t="s">
        <v>191</v>
      </c>
      <c r="AO24" s="1013"/>
      <c r="AP24" s="1013" t="s">
        <v>192</v>
      </c>
      <c r="AQ24" s="1013" t="s">
        <v>193</v>
      </c>
      <c r="AR24" s="1013"/>
      <c r="AS24" s="1013" t="s">
        <v>194</v>
      </c>
      <c r="AT24" s="1013" t="s">
        <v>192</v>
      </c>
      <c r="AU24" s="1013" t="s">
        <v>195</v>
      </c>
      <c r="AV24" s="1013"/>
      <c r="AW24" s="1017"/>
      <c r="AX24" s="1015" t="s">
        <v>196</v>
      </c>
      <c r="AY24" s="1013"/>
      <c r="AZ24" s="1017"/>
      <c r="BA24" s="1015" t="s">
        <v>197</v>
      </c>
      <c r="BB24" s="1013"/>
      <c r="BC24" s="1013" t="s">
        <v>192</v>
      </c>
      <c r="BD24" s="1013" t="s">
        <v>198</v>
      </c>
      <c r="BE24" s="1013"/>
      <c r="BF24" s="1017"/>
    </row>
    <row r="25" spans="1:58" ht="10.5" customHeight="1" x14ac:dyDescent="0.15">
      <c r="A25" s="994"/>
      <c r="B25" s="995"/>
      <c r="C25" s="995"/>
      <c r="D25" s="996"/>
      <c r="E25" s="1022"/>
      <c r="F25" s="1023"/>
      <c r="G25" s="1023"/>
      <c r="H25" s="1023"/>
      <c r="I25" s="1023"/>
      <c r="J25" s="1023"/>
      <c r="K25" s="1023"/>
      <c r="L25" s="1023"/>
      <c r="M25" s="1023"/>
      <c r="N25" s="1023"/>
      <c r="O25" s="1023"/>
      <c r="P25" s="1023"/>
      <c r="Q25" s="1023"/>
      <c r="R25" s="1023"/>
      <c r="S25" s="1023"/>
      <c r="T25" s="1023"/>
      <c r="U25" s="1023"/>
      <c r="V25" s="1023"/>
      <c r="W25" s="1023"/>
      <c r="X25" s="1023"/>
      <c r="Y25" s="1023"/>
      <c r="Z25" s="1023"/>
      <c r="AA25" s="1024"/>
      <c r="AB25" s="1016"/>
      <c r="AC25" s="1014"/>
      <c r="AD25" s="1014"/>
      <c r="AE25" s="1018"/>
      <c r="AF25" s="1016"/>
      <c r="AG25" s="1014"/>
      <c r="AH25" s="1014"/>
      <c r="AI25" s="1014"/>
      <c r="AJ25" s="1014"/>
      <c r="AK25" s="1014"/>
      <c r="AL25" s="1014"/>
      <c r="AM25" s="1014"/>
      <c r="AN25" s="1014"/>
      <c r="AO25" s="1014"/>
      <c r="AP25" s="1014"/>
      <c r="AQ25" s="1014"/>
      <c r="AR25" s="1014"/>
      <c r="AS25" s="1014"/>
      <c r="AT25" s="1014"/>
      <c r="AU25" s="1014"/>
      <c r="AV25" s="1014"/>
      <c r="AW25" s="1018"/>
      <c r="AX25" s="1016"/>
      <c r="AY25" s="1014"/>
      <c r="AZ25" s="1018"/>
      <c r="BA25" s="1016"/>
      <c r="BB25" s="1014"/>
      <c r="BC25" s="1014"/>
      <c r="BD25" s="1014"/>
      <c r="BE25" s="1014"/>
      <c r="BF25" s="1018"/>
    </row>
    <row r="26" spans="1:58" ht="11.25" customHeight="1" x14ac:dyDescent="0.15">
      <c r="A26" s="991" t="s">
        <v>112</v>
      </c>
      <c r="B26" s="992"/>
      <c r="C26" s="992"/>
      <c r="D26" s="993"/>
      <c r="E26" s="135"/>
      <c r="F26" s="135"/>
      <c r="G26" s="135"/>
      <c r="H26" s="1025">
        <f>SUM(AY70:BC73,V77)</f>
        <v>0</v>
      </c>
      <c r="I26" s="1025"/>
      <c r="J26" s="1025"/>
      <c r="K26" s="1025"/>
      <c r="L26" s="1025"/>
      <c r="M26" s="1025"/>
      <c r="N26" s="1025"/>
      <c r="O26" s="1025"/>
      <c r="P26" s="1025"/>
      <c r="Q26" s="1025"/>
      <c r="R26" s="1025"/>
      <c r="S26" s="1025"/>
      <c r="T26" s="1025"/>
      <c r="U26" s="1025"/>
      <c r="V26" s="1013" t="s">
        <v>199</v>
      </c>
      <c r="W26" s="1017"/>
      <c r="X26" s="1015" t="s">
        <v>200</v>
      </c>
      <c r="Y26" s="1013"/>
      <c r="Z26" s="1013"/>
      <c r="AA26" s="1017"/>
      <c r="AB26" s="991" t="s">
        <v>201</v>
      </c>
      <c r="AC26" s="992"/>
      <c r="AD26" s="992"/>
      <c r="AE26" s="992" t="s">
        <v>202</v>
      </c>
      <c r="AF26" s="992"/>
      <c r="AG26" s="992"/>
      <c r="AH26" s="992" t="s">
        <v>203</v>
      </c>
      <c r="AI26" s="992"/>
      <c r="AJ26" s="992"/>
      <c r="AK26" s="992" t="s">
        <v>204</v>
      </c>
      <c r="AL26" s="992"/>
      <c r="AM26" s="992"/>
      <c r="AN26" s="992" t="s">
        <v>205</v>
      </c>
      <c r="AO26" s="992"/>
      <c r="AP26" s="992"/>
      <c r="AQ26" s="992" t="s">
        <v>206</v>
      </c>
      <c r="AR26" s="992"/>
      <c r="AS26" s="992"/>
      <c r="AT26" s="992" t="s">
        <v>207</v>
      </c>
      <c r="AU26" s="992"/>
      <c r="AV26" s="992"/>
      <c r="AW26" s="992" t="s">
        <v>208</v>
      </c>
      <c r="AX26" s="992"/>
      <c r="AY26" s="992"/>
      <c r="AZ26" s="147"/>
      <c r="BA26" s="989" t="s">
        <v>209</v>
      </c>
      <c r="BB26" s="989"/>
      <c r="BC26" s="989" t="s">
        <v>210</v>
      </c>
      <c r="BD26" s="989"/>
      <c r="BE26" s="1009" t="s">
        <v>211</v>
      </c>
      <c r="BF26" s="1010"/>
    </row>
    <row r="27" spans="1:58" ht="11.25" customHeight="1" x14ac:dyDescent="0.15">
      <c r="A27" s="994"/>
      <c r="B27" s="995"/>
      <c r="C27" s="995"/>
      <c r="D27" s="996"/>
      <c r="E27" s="144"/>
      <c r="F27" s="144"/>
      <c r="G27" s="144"/>
      <c r="H27" s="1026"/>
      <c r="I27" s="1026"/>
      <c r="J27" s="1026"/>
      <c r="K27" s="1026"/>
      <c r="L27" s="1026"/>
      <c r="M27" s="1026"/>
      <c r="N27" s="1026"/>
      <c r="O27" s="1026"/>
      <c r="P27" s="1026"/>
      <c r="Q27" s="1026"/>
      <c r="R27" s="1026"/>
      <c r="S27" s="1026"/>
      <c r="T27" s="1026"/>
      <c r="U27" s="1026"/>
      <c r="V27" s="1014"/>
      <c r="W27" s="1018"/>
      <c r="X27" s="1016"/>
      <c r="Y27" s="1014"/>
      <c r="Z27" s="1014"/>
      <c r="AA27" s="1018"/>
      <c r="AB27" s="994"/>
      <c r="AC27" s="995"/>
      <c r="AD27" s="995"/>
      <c r="AE27" s="995"/>
      <c r="AF27" s="995"/>
      <c r="AG27" s="995"/>
      <c r="AH27" s="995"/>
      <c r="AI27" s="995"/>
      <c r="AJ27" s="995"/>
      <c r="AK27" s="995"/>
      <c r="AL27" s="995"/>
      <c r="AM27" s="995"/>
      <c r="AN27" s="995"/>
      <c r="AO27" s="995"/>
      <c r="AP27" s="995"/>
      <c r="AQ27" s="995"/>
      <c r="AR27" s="995"/>
      <c r="AS27" s="995"/>
      <c r="AT27" s="995"/>
      <c r="AU27" s="995"/>
      <c r="AV27" s="995"/>
      <c r="AW27" s="995"/>
      <c r="AX27" s="995"/>
      <c r="AY27" s="995"/>
      <c r="AZ27" s="148"/>
      <c r="BA27" s="990"/>
      <c r="BB27" s="990"/>
      <c r="BC27" s="990"/>
      <c r="BD27" s="990"/>
      <c r="BE27" s="1011"/>
      <c r="BF27" s="1012"/>
    </row>
    <row r="28" spans="1:58" ht="3.75" customHeight="1" x14ac:dyDescent="0.15">
      <c r="A28" s="138"/>
      <c r="B28" s="135"/>
      <c r="C28" s="135"/>
      <c r="D28" s="136"/>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6"/>
    </row>
    <row r="29" spans="1:58" ht="11.25" customHeight="1" x14ac:dyDescent="0.15">
      <c r="A29" s="1002" t="s">
        <v>212</v>
      </c>
      <c r="B29" s="1003"/>
      <c r="C29" s="1003"/>
      <c r="D29" s="1004"/>
      <c r="E29" s="1005" t="s">
        <v>213</v>
      </c>
      <c r="F29" s="1006"/>
      <c r="G29" s="1006"/>
      <c r="H29" s="1006"/>
      <c r="I29" s="1006" t="s">
        <v>214</v>
      </c>
      <c r="J29" s="1006"/>
      <c r="K29" s="1006"/>
      <c r="L29" s="1006"/>
      <c r="M29" s="1006"/>
      <c r="N29" s="1006" t="s">
        <v>215</v>
      </c>
      <c r="O29" s="1006"/>
      <c r="P29" s="1006"/>
      <c r="Q29" s="1006"/>
      <c r="R29" s="1006"/>
      <c r="S29" s="1006"/>
      <c r="T29" s="1006"/>
      <c r="U29" s="1006"/>
      <c r="V29" s="1006"/>
      <c r="W29" s="1006"/>
      <c r="X29" s="1006" t="s">
        <v>216</v>
      </c>
      <c r="Y29" s="1006"/>
      <c r="Z29" s="1006"/>
      <c r="AA29" s="1006"/>
      <c r="AB29" s="1006" t="s">
        <v>217</v>
      </c>
      <c r="AC29" s="1006"/>
      <c r="AD29" s="1006"/>
      <c r="AE29" s="1006"/>
      <c r="AF29" s="1006"/>
      <c r="AG29" s="1006"/>
      <c r="AH29" s="1006"/>
      <c r="AI29" s="1006"/>
      <c r="AJ29" s="1006" t="s">
        <v>218</v>
      </c>
      <c r="AK29" s="1006"/>
      <c r="AL29" s="1006"/>
      <c r="AM29" s="1006"/>
      <c r="AN29" s="1006"/>
      <c r="AO29" s="1006" t="s">
        <v>219</v>
      </c>
      <c r="AP29" s="1006"/>
      <c r="AQ29" s="1006"/>
      <c r="AR29" s="1006"/>
      <c r="AS29" s="1006"/>
      <c r="AT29" s="1006" t="s">
        <v>220</v>
      </c>
      <c r="AU29" s="1006"/>
      <c r="AV29" s="1006"/>
      <c r="AW29" s="1006" t="s">
        <v>221</v>
      </c>
      <c r="AX29" s="1006"/>
      <c r="AY29" s="1006"/>
      <c r="AZ29" s="1006"/>
      <c r="BA29" s="1006" t="s">
        <v>222</v>
      </c>
      <c r="BB29" s="1006"/>
      <c r="BC29" s="1006"/>
      <c r="BD29" s="1006"/>
      <c r="BE29" s="1006"/>
      <c r="BF29" s="1007"/>
    </row>
    <row r="30" spans="1:58" ht="3.75" customHeight="1" x14ac:dyDescent="0.15">
      <c r="A30" s="1002"/>
      <c r="B30" s="1003"/>
      <c r="C30" s="1003"/>
      <c r="D30" s="1004"/>
      <c r="BF30" s="137"/>
    </row>
    <row r="31" spans="1:58" ht="11.25" customHeight="1" x14ac:dyDescent="0.15">
      <c r="A31" s="1002"/>
      <c r="B31" s="1003"/>
      <c r="C31" s="1003"/>
      <c r="D31" s="1004"/>
      <c r="E31" s="1005" t="s">
        <v>223</v>
      </c>
      <c r="F31" s="1006"/>
      <c r="G31" s="1006"/>
      <c r="H31" s="1006"/>
      <c r="I31" s="1006"/>
      <c r="J31" s="1006" t="s">
        <v>224</v>
      </c>
      <c r="K31" s="1006"/>
      <c r="L31" s="1006"/>
      <c r="M31" s="1006"/>
      <c r="N31" s="1006"/>
      <c r="O31" s="1006" t="s">
        <v>225</v>
      </c>
      <c r="P31" s="1006"/>
      <c r="Q31" s="1006"/>
      <c r="R31" s="1006"/>
      <c r="S31" s="1006"/>
      <c r="T31" s="1006"/>
      <c r="U31" s="1006" t="s">
        <v>226</v>
      </c>
      <c r="V31" s="1006"/>
      <c r="W31" s="1006"/>
      <c r="X31" s="1006"/>
      <c r="Y31" s="1006"/>
      <c r="Z31" s="1006" t="s">
        <v>227</v>
      </c>
      <c r="AA31" s="1006"/>
      <c r="AB31" s="1006"/>
      <c r="AC31" s="1006"/>
      <c r="AD31" s="1006"/>
      <c r="AE31" s="1006"/>
      <c r="AF31" s="1006"/>
      <c r="AG31" s="1006" t="s">
        <v>228</v>
      </c>
      <c r="AH31" s="1006"/>
      <c r="AI31" s="1006"/>
      <c r="AJ31" s="1006"/>
      <c r="AK31" s="1006"/>
      <c r="AL31" s="1006" t="s">
        <v>229</v>
      </c>
      <c r="AM31" s="1006"/>
      <c r="AN31" s="1006"/>
      <c r="AO31" s="1006"/>
      <c r="AP31" s="1006"/>
      <c r="AQ31" s="1006" t="s">
        <v>230</v>
      </c>
      <c r="AR31" s="1006"/>
      <c r="AS31" s="1006"/>
      <c r="AT31" s="1006"/>
      <c r="AU31" s="1006" t="s">
        <v>231</v>
      </c>
      <c r="AV31" s="1006"/>
      <c r="AW31" s="1006"/>
      <c r="AX31" s="1006"/>
      <c r="AY31" s="1006"/>
      <c r="AZ31" s="1006" t="s">
        <v>232</v>
      </c>
      <c r="BA31" s="1006"/>
      <c r="BB31" s="1006"/>
      <c r="BC31" s="1006"/>
      <c r="BD31" s="1006"/>
      <c r="BE31" s="1006"/>
      <c r="BF31" s="1007"/>
    </row>
    <row r="32" spans="1:58" ht="3.75" customHeight="1" x14ac:dyDescent="0.15">
      <c r="A32" s="143"/>
      <c r="B32" s="144"/>
      <c r="C32" s="144"/>
      <c r="D32" s="145"/>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5"/>
    </row>
    <row r="33" spans="1:58" ht="10.5" customHeight="1" x14ac:dyDescent="0.15">
      <c r="A33" s="991" t="s">
        <v>233</v>
      </c>
      <c r="B33" s="992"/>
      <c r="C33" s="992"/>
      <c r="D33" s="993"/>
      <c r="E33" s="997" t="s">
        <v>234</v>
      </c>
      <c r="F33" s="989"/>
      <c r="G33" s="989"/>
      <c r="H33" s="989"/>
      <c r="I33" s="989"/>
      <c r="J33" s="989" t="s">
        <v>235</v>
      </c>
      <c r="K33" s="989"/>
      <c r="L33" s="989"/>
      <c r="M33" s="989"/>
      <c r="N33" s="989"/>
      <c r="O33" s="989" t="s">
        <v>236</v>
      </c>
      <c r="P33" s="989"/>
      <c r="Q33" s="989"/>
      <c r="R33" s="989"/>
      <c r="S33" s="989"/>
      <c r="T33" s="989" t="s">
        <v>237</v>
      </c>
      <c r="U33" s="989"/>
      <c r="V33" s="989"/>
      <c r="W33" s="989"/>
      <c r="X33" s="989"/>
      <c r="Y33" s="989"/>
      <c r="Z33" s="989"/>
      <c r="AA33" s="989" t="s">
        <v>238</v>
      </c>
      <c r="AB33" s="989"/>
      <c r="AC33" s="989"/>
      <c r="AD33" s="989"/>
      <c r="AE33" s="989"/>
      <c r="AF33" s="989" t="s">
        <v>239</v>
      </c>
      <c r="AG33" s="989"/>
      <c r="AH33" s="989"/>
      <c r="AI33" s="989"/>
      <c r="AJ33" s="989"/>
      <c r="AK33" s="989"/>
      <c r="AL33" s="989"/>
      <c r="AM33" s="989"/>
      <c r="AN33" s="989" t="s">
        <v>240</v>
      </c>
      <c r="AO33" s="989"/>
      <c r="AP33" s="989"/>
      <c r="AQ33" s="989"/>
      <c r="AR33" s="989"/>
      <c r="AS33" s="989"/>
      <c r="AT33" s="989" t="s">
        <v>241</v>
      </c>
      <c r="AU33" s="989"/>
      <c r="AV33" s="989"/>
      <c r="AW33" s="989"/>
      <c r="AX33" s="989"/>
      <c r="AY33" s="989"/>
      <c r="AZ33" s="989" t="s">
        <v>242</v>
      </c>
      <c r="BA33" s="989"/>
      <c r="BB33" s="989"/>
      <c r="BC33" s="989"/>
      <c r="BD33" s="989"/>
      <c r="BF33" s="137"/>
    </row>
    <row r="34" spans="1:58" ht="10.5" customHeight="1" x14ac:dyDescent="0.15">
      <c r="A34" s="994"/>
      <c r="B34" s="995"/>
      <c r="C34" s="995"/>
      <c r="D34" s="996"/>
      <c r="E34" s="998"/>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c r="AU34" s="990"/>
      <c r="AV34" s="990"/>
      <c r="AW34" s="990"/>
      <c r="AX34" s="990"/>
      <c r="AY34" s="990"/>
      <c r="AZ34" s="990"/>
      <c r="BA34" s="990"/>
      <c r="BB34" s="990"/>
      <c r="BC34" s="990"/>
      <c r="BD34" s="990"/>
      <c r="BE34" s="149"/>
      <c r="BF34" s="150"/>
    </row>
    <row r="36" spans="1:58" s="110" customFormat="1" ht="15.75" customHeight="1" x14ac:dyDescent="0.15">
      <c r="A36" s="151"/>
      <c r="B36" s="152"/>
      <c r="C36" s="1000" t="s">
        <v>243</v>
      </c>
      <c r="D36" s="1000"/>
      <c r="E36" s="1000"/>
      <c r="F36" s="1000"/>
      <c r="G36" s="1000"/>
      <c r="H36" s="1000"/>
      <c r="I36" s="1000"/>
      <c r="J36" s="1000"/>
      <c r="K36" s="1000"/>
      <c r="L36" s="1000"/>
      <c r="M36" s="1000"/>
      <c r="N36" s="152"/>
      <c r="O36" s="153"/>
      <c r="P36" s="151"/>
      <c r="Q36" s="918" t="s">
        <v>113</v>
      </c>
      <c r="R36" s="918"/>
      <c r="S36" s="918"/>
      <c r="T36" s="918"/>
      <c r="U36" s="154"/>
      <c r="V36" s="151"/>
      <c r="W36" s="919" t="s">
        <v>244</v>
      </c>
      <c r="X36" s="919"/>
      <c r="Y36" s="919"/>
      <c r="Z36" s="919"/>
      <c r="AA36" s="154"/>
      <c r="AB36" s="1001" t="s">
        <v>245</v>
      </c>
      <c r="AC36" s="915"/>
      <c r="AD36" s="151"/>
      <c r="AE36" s="152"/>
      <c r="AF36" s="1000" t="s">
        <v>243</v>
      </c>
      <c r="AG36" s="1000"/>
      <c r="AH36" s="1000"/>
      <c r="AI36" s="1000"/>
      <c r="AJ36" s="1000"/>
      <c r="AK36" s="1000"/>
      <c r="AL36" s="1000"/>
      <c r="AM36" s="1000"/>
      <c r="AN36" s="1000"/>
      <c r="AO36" s="1000"/>
      <c r="AP36" s="1000"/>
      <c r="AQ36" s="152"/>
      <c r="AR36" s="153"/>
      <c r="AS36" s="151"/>
      <c r="AT36" s="918" t="s">
        <v>113</v>
      </c>
      <c r="AU36" s="918"/>
      <c r="AV36" s="918"/>
      <c r="AW36" s="918"/>
      <c r="AX36" s="154"/>
      <c r="AY36" s="151"/>
      <c r="AZ36" s="919" t="s">
        <v>244</v>
      </c>
      <c r="BA36" s="919"/>
      <c r="BB36" s="919"/>
      <c r="BC36" s="919"/>
      <c r="BD36" s="154"/>
      <c r="BE36" s="1008" t="s">
        <v>245</v>
      </c>
      <c r="BF36" s="1008"/>
    </row>
    <row r="37" spans="1:58" s="110" customFormat="1" ht="15" customHeight="1" x14ac:dyDescent="0.15">
      <c r="A37" s="155" t="s">
        <v>246</v>
      </c>
      <c r="B37" s="156">
        <v>1</v>
      </c>
      <c r="C37" s="157">
        <v>1</v>
      </c>
      <c r="D37" s="158">
        <v>4</v>
      </c>
      <c r="E37" s="158" t="s">
        <v>246</v>
      </c>
      <c r="F37" s="158">
        <v>2</v>
      </c>
      <c r="G37" s="159"/>
      <c r="H37" s="158">
        <v>0</v>
      </c>
      <c r="I37" s="158">
        <v>0</v>
      </c>
      <c r="J37" s="937" t="s">
        <v>247</v>
      </c>
      <c r="K37" s="937"/>
      <c r="L37" s="937"/>
      <c r="M37" s="937"/>
      <c r="N37" s="937"/>
      <c r="O37" s="937"/>
      <c r="P37" s="974">
        <f>SUM(P39:T42)</f>
        <v>3950</v>
      </c>
      <c r="Q37" s="999"/>
      <c r="R37" s="999"/>
      <c r="S37" s="999"/>
      <c r="T37" s="999"/>
      <c r="U37" s="160"/>
      <c r="V37" s="987">
        <f>'部数表　１'!M13</f>
        <v>0</v>
      </c>
      <c r="W37" s="988"/>
      <c r="X37" s="988"/>
      <c r="Y37" s="988"/>
      <c r="Z37" s="988"/>
      <c r="AA37" s="161"/>
      <c r="AB37" s="162"/>
      <c r="AC37" s="163"/>
      <c r="AD37" s="164"/>
      <c r="AE37" s="165"/>
      <c r="AF37" s="157">
        <v>1</v>
      </c>
      <c r="AG37" s="158">
        <v>4</v>
      </c>
      <c r="AH37" s="158" t="s">
        <v>246</v>
      </c>
      <c r="AI37" s="158">
        <v>5</v>
      </c>
      <c r="AJ37" s="159"/>
      <c r="AK37" s="158">
        <v>0</v>
      </c>
      <c r="AL37" s="158">
        <v>0</v>
      </c>
      <c r="AM37" s="937" t="s">
        <v>85</v>
      </c>
      <c r="AN37" s="937"/>
      <c r="AO37" s="937"/>
      <c r="AP37" s="937"/>
      <c r="AQ37" s="937"/>
      <c r="AR37" s="938"/>
      <c r="AS37" s="974">
        <f>SUM(AS39:AW48)</f>
        <v>25060</v>
      </c>
      <c r="AT37" s="975"/>
      <c r="AU37" s="975"/>
      <c r="AV37" s="975"/>
      <c r="AW37" s="975"/>
      <c r="AX37" s="160"/>
      <c r="AY37" s="987"/>
      <c r="AZ37" s="988"/>
      <c r="BA37" s="988"/>
      <c r="BB37" s="988"/>
      <c r="BC37" s="988"/>
      <c r="BD37" s="161"/>
      <c r="BE37" s="162"/>
      <c r="BF37" s="163"/>
    </row>
    <row r="38" spans="1:58" s="110" customFormat="1" ht="15" customHeight="1" x14ac:dyDescent="0.15">
      <c r="A38" s="168" t="s">
        <v>246</v>
      </c>
      <c r="B38" s="169">
        <v>2</v>
      </c>
      <c r="C38" s="170"/>
      <c r="D38" s="171"/>
      <c r="E38" s="171"/>
      <c r="F38" s="171"/>
      <c r="G38" s="171"/>
      <c r="H38" s="171"/>
      <c r="I38" s="171"/>
      <c r="J38" s="172"/>
      <c r="K38" s="172"/>
      <c r="L38" s="172"/>
      <c r="M38" s="172"/>
      <c r="N38" s="172"/>
      <c r="O38" s="172"/>
      <c r="P38" s="173"/>
      <c r="Q38" s="172"/>
      <c r="R38" s="172"/>
      <c r="S38" s="172"/>
      <c r="T38" s="172"/>
      <c r="U38" s="174"/>
      <c r="V38" s="172"/>
      <c r="W38" s="172"/>
      <c r="X38" s="172"/>
      <c r="Y38" s="172"/>
      <c r="Z38" s="172"/>
      <c r="AA38" s="175"/>
      <c r="AB38" s="176"/>
      <c r="AC38" s="175"/>
      <c r="AD38" s="168" t="s">
        <v>246</v>
      </c>
      <c r="AE38" s="169">
        <v>1</v>
      </c>
      <c r="AF38" s="170"/>
      <c r="AG38" s="171"/>
      <c r="AH38" s="171"/>
      <c r="AI38" s="171"/>
      <c r="AJ38" s="171"/>
      <c r="AK38" s="171"/>
      <c r="AL38" s="171"/>
      <c r="AM38" s="172"/>
      <c r="AN38" s="172"/>
      <c r="AO38" s="172"/>
      <c r="AP38" s="172"/>
      <c r="AQ38" s="172"/>
      <c r="AR38" s="172"/>
      <c r="AS38" s="173"/>
      <c r="AT38" s="172"/>
      <c r="AU38" s="172"/>
      <c r="AV38" s="172"/>
      <c r="AW38" s="172"/>
      <c r="AX38" s="174"/>
      <c r="AY38" s="172"/>
      <c r="AZ38" s="172"/>
      <c r="BA38" s="172"/>
      <c r="BB38" s="172"/>
      <c r="BC38" s="172"/>
      <c r="BD38" s="172"/>
      <c r="BE38" s="176"/>
      <c r="BF38" s="175"/>
    </row>
    <row r="39" spans="1:58" s="110" customFormat="1" ht="15" customHeight="1" x14ac:dyDescent="0.15">
      <c r="A39" s="1080" t="s">
        <v>248</v>
      </c>
      <c r="B39" s="1081"/>
      <c r="C39" s="170"/>
      <c r="D39" s="171"/>
      <c r="E39" s="171"/>
      <c r="F39" s="171"/>
      <c r="G39" s="171"/>
      <c r="H39" s="177" t="s">
        <v>246</v>
      </c>
      <c r="I39" s="177">
        <v>1</v>
      </c>
      <c r="J39" s="928" t="s">
        <v>114</v>
      </c>
      <c r="K39" s="928"/>
      <c r="L39" s="928"/>
      <c r="M39" s="928"/>
      <c r="N39" s="928"/>
      <c r="O39" s="928"/>
      <c r="P39" s="970">
        <v>1150</v>
      </c>
      <c r="Q39" s="971"/>
      <c r="R39" s="971"/>
      <c r="S39" s="971"/>
      <c r="T39" s="971"/>
      <c r="U39" s="180"/>
      <c r="V39" s="932"/>
      <c r="W39" s="933"/>
      <c r="X39" s="933"/>
      <c r="Y39" s="933"/>
      <c r="Z39" s="933"/>
      <c r="AA39" s="183"/>
      <c r="AB39" s="176"/>
      <c r="AC39" s="175"/>
      <c r="AD39" s="168" t="s">
        <v>246</v>
      </c>
      <c r="AE39" s="169">
        <v>5</v>
      </c>
      <c r="AF39" s="170"/>
      <c r="AG39" s="171"/>
      <c r="AH39" s="171"/>
      <c r="AI39" s="171"/>
      <c r="AJ39" s="171"/>
      <c r="AK39" s="177" t="s">
        <v>246</v>
      </c>
      <c r="AL39" s="177">
        <v>1</v>
      </c>
      <c r="AM39" s="928" t="s">
        <v>249</v>
      </c>
      <c r="AN39" s="928"/>
      <c r="AO39" s="928"/>
      <c r="AP39" s="928"/>
      <c r="AQ39" s="928"/>
      <c r="AR39" s="928"/>
      <c r="AS39" s="970">
        <v>5300</v>
      </c>
      <c r="AT39" s="971"/>
      <c r="AU39" s="971"/>
      <c r="AV39" s="971"/>
      <c r="AW39" s="971"/>
      <c r="AX39" s="180"/>
      <c r="AY39" s="932"/>
      <c r="AZ39" s="933"/>
      <c r="BA39" s="933"/>
      <c r="BB39" s="933"/>
      <c r="BC39" s="933"/>
      <c r="BD39" s="184"/>
      <c r="BE39" s="176"/>
      <c r="BF39" s="175"/>
    </row>
    <row r="40" spans="1:58" s="110" customFormat="1" ht="15" customHeight="1" x14ac:dyDescent="0.15">
      <c r="A40" s="1080"/>
      <c r="B40" s="1081"/>
      <c r="C40" s="170"/>
      <c r="D40" s="171"/>
      <c r="E40" s="171"/>
      <c r="F40" s="171"/>
      <c r="G40" s="171"/>
      <c r="H40" s="177" t="s">
        <v>246</v>
      </c>
      <c r="I40" s="177">
        <v>2</v>
      </c>
      <c r="J40" s="928" t="s">
        <v>115</v>
      </c>
      <c r="K40" s="928"/>
      <c r="L40" s="928"/>
      <c r="M40" s="928"/>
      <c r="N40" s="928"/>
      <c r="O40" s="928"/>
      <c r="P40" s="970">
        <v>800</v>
      </c>
      <c r="Q40" s="971"/>
      <c r="R40" s="971"/>
      <c r="S40" s="971"/>
      <c r="T40" s="971"/>
      <c r="U40" s="180"/>
      <c r="V40" s="932"/>
      <c r="W40" s="933"/>
      <c r="X40" s="933"/>
      <c r="Y40" s="933"/>
      <c r="Z40" s="933"/>
      <c r="AA40" s="183"/>
      <c r="AB40" s="176"/>
      <c r="AC40" s="175"/>
      <c r="AD40" s="972" t="s">
        <v>250</v>
      </c>
      <c r="AE40" s="973"/>
      <c r="AF40" s="170"/>
      <c r="AG40" s="171"/>
      <c r="AH40" s="171"/>
      <c r="AI40" s="171"/>
      <c r="AJ40" s="171"/>
      <c r="AK40" s="177" t="s">
        <v>246</v>
      </c>
      <c r="AL40" s="177">
        <v>2</v>
      </c>
      <c r="AM40" s="928" t="s">
        <v>251</v>
      </c>
      <c r="AN40" s="928"/>
      <c r="AO40" s="928"/>
      <c r="AP40" s="928"/>
      <c r="AQ40" s="928"/>
      <c r="AR40" s="928"/>
      <c r="AS40" s="970">
        <v>4500</v>
      </c>
      <c r="AT40" s="971"/>
      <c r="AU40" s="971"/>
      <c r="AV40" s="971"/>
      <c r="AW40" s="971"/>
      <c r="AX40" s="180"/>
      <c r="AY40" s="932"/>
      <c r="AZ40" s="933"/>
      <c r="BA40" s="933"/>
      <c r="BB40" s="933"/>
      <c r="BC40" s="933"/>
      <c r="BD40" s="184"/>
      <c r="BE40" s="176"/>
      <c r="BF40" s="175"/>
    </row>
    <row r="41" spans="1:58" s="110" customFormat="1" ht="15" customHeight="1" x14ac:dyDescent="0.15">
      <c r="A41" s="1080"/>
      <c r="B41" s="1081"/>
      <c r="C41" s="170"/>
      <c r="D41" s="171"/>
      <c r="E41" s="171"/>
      <c r="F41" s="171"/>
      <c r="G41" s="171"/>
      <c r="H41" s="177" t="s">
        <v>246</v>
      </c>
      <c r="I41" s="177">
        <v>3</v>
      </c>
      <c r="J41" s="928" t="s">
        <v>116</v>
      </c>
      <c r="K41" s="928"/>
      <c r="L41" s="928"/>
      <c r="M41" s="928"/>
      <c r="N41" s="928"/>
      <c r="O41" s="928"/>
      <c r="P41" s="970">
        <v>600</v>
      </c>
      <c r="Q41" s="971"/>
      <c r="R41" s="971"/>
      <c r="S41" s="971"/>
      <c r="T41" s="971"/>
      <c r="U41" s="180"/>
      <c r="V41" s="932"/>
      <c r="W41" s="933"/>
      <c r="X41" s="933"/>
      <c r="Y41" s="933"/>
      <c r="Z41" s="933"/>
      <c r="AA41" s="183"/>
      <c r="AB41" s="176"/>
      <c r="AC41" s="175"/>
      <c r="AD41" s="972"/>
      <c r="AE41" s="973"/>
      <c r="AF41" s="170"/>
      <c r="AG41" s="171"/>
      <c r="AH41" s="171"/>
      <c r="AI41" s="171"/>
      <c r="AJ41" s="171"/>
      <c r="AK41" s="177" t="s">
        <v>246</v>
      </c>
      <c r="AL41" s="177">
        <v>3</v>
      </c>
      <c r="AM41" s="928" t="s">
        <v>252</v>
      </c>
      <c r="AN41" s="928"/>
      <c r="AO41" s="928"/>
      <c r="AP41" s="928"/>
      <c r="AQ41" s="928"/>
      <c r="AR41" s="928"/>
      <c r="AS41" s="970">
        <v>2500</v>
      </c>
      <c r="AT41" s="971"/>
      <c r="AU41" s="971"/>
      <c r="AV41" s="971"/>
      <c r="AW41" s="971"/>
      <c r="AX41" s="180"/>
      <c r="AY41" s="932"/>
      <c r="AZ41" s="933"/>
      <c r="BA41" s="933"/>
      <c r="BB41" s="933"/>
      <c r="BC41" s="933"/>
      <c r="BD41" s="184"/>
      <c r="BE41" s="176"/>
      <c r="BF41" s="175"/>
    </row>
    <row r="42" spans="1:58" s="110" customFormat="1" ht="15" customHeight="1" x14ac:dyDescent="0.15">
      <c r="A42" s="1080"/>
      <c r="B42" s="1081"/>
      <c r="C42" s="170"/>
      <c r="D42" s="171"/>
      <c r="E42" s="171"/>
      <c r="F42" s="171"/>
      <c r="G42" s="171"/>
      <c r="H42" s="177" t="s">
        <v>246</v>
      </c>
      <c r="I42" s="177">
        <v>4</v>
      </c>
      <c r="J42" s="928" t="s">
        <v>117</v>
      </c>
      <c r="K42" s="928"/>
      <c r="L42" s="928"/>
      <c r="M42" s="928"/>
      <c r="N42" s="928"/>
      <c r="O42" s="928"/>
      <c r="P42" s="970">
        <v>1400</v>
      </c>
      <c r="Q42" s="971"/>
      <c r="R42" s="971"/>
      <c r="S42" s="971"/>
      <c r="T42" s="971"/>
      <c r="U42" s="180"/>
      <c r="V42" s="932"/>
      <c r="W42" s="933"/>
      <c r="X42" s="933"/>
      <c r="Y42" s="933"/>
      <c r="Z42" s="933"/>
      <c r="AA42" s="175"/>
      <c r="AB42" s="176"/>
      <c r="AC42" s="175"/>
      <c r="AD42" s="972"/>
      <c r="AE42" s="973"/>
      <c r="AF42" s="170"/>
      <c r="AG42" s="171"/>
      <c r="AH42" s="171"/>
      <c r="AI42" s="171"/>
      <c r="AJ42" s="171"/>
      <c r="AK42" s="177" t="s">
        <v>246</v>
      </c>
      <c r="AL42" s="177">
        <v>4</v>
      </c>
      <c r="AM42" s="928" t="s">
        <v>118</v>
      </c>
      <c r="AN42" s="928"/>
      <c r="AO42" s="928"/>
      <c r="AP42" s="928"/>
      <c r="AQ42" s="928"/>
      <c r="AR42" s="928"/>
      <c r="AS42" s="970">
        <v>1000</v>
      </c>
      <c r="AT42" s="971"/>
      <c r="AU42" s="971"/>
      <c r="AV42" s="971"/>
      <c r="AW42" s="971"/>
      <c r="AX42" s="180"/>
      <c r="AY42" s="932"/>
      <c r="AZ42" s="933"/>
      <c r="BA42" s="933"/>
      <c r="BB42" s="933"/>
      <c r="BC42" s="933"/>
      <c r="BD42" s="184"/>
      <c r="BE42" s="176"/>
      <c r="BF42" s="175"/>
    </row>
    <row r="43" spans="1:58" s="110" customFormat="1" ht="15" customHeight="1" x14ac:dyDescent="0.15">
      <c r="A43" s="1082"/>
      <c r="B43" s="1083"/>
      <c r="C43" s="185"/>
      <c r="D43" s="186"/>
      <c r="E43" s="186"/>
      <c r="F43" s="186"/>
      <c r="G43" s="186"/>
      <c r="H43" s="186"/>
      <c r="I43" s="186"/>
      <c r="J43" s="187"/>
      <c r="K43" s="187"/>
      <c r="L43" s="187"/>
      <c r="M43" s="187"/>
      <c r="N43" s="187"/>
      <c r="O43" s="187"/>
      <c r="P43" s="188"/>
      <c r="Q43" s="187"/>
      <c r="R43" s="187"/>
      <c r="S43" s="187"/>
      <c r="T43" s="187"/>
      <c r="U43" s="189"/>
      <c r="V43" s="187"/>
      <c r="W43" s="187"/>
      <c r="X43" s="187"/>
      <c r="Y43" s="187"/>
      <c r="Z43" s="187"/>
      <c r="AA43" s="190"/>
      <c r="AB43" s="191"/>
      <c r="AC43" s="190"/>
      <c r="AD43" s="972"/>
      <c r="AE43" s="973"/>
      <c r="AF43" s="170"/>
      <c r="AG43" s="171"/>
      <c r="AH43" s="171"/>
      <c r="AI43" s="171"/>
      <c r="AJ43" s="171"/>
      <c r="AK43" s="177" t="s">
        <v>246</v>
      </c>
      <c r="AL43" s="177">
        <v>5</v>
      </c>
      <c r="AM43" s="928" t="s">
        <v>253</v>
      </c>
      <c r="AN43" s="928"/>
      <c r="AO43" s="928"/>
      <c r="AP43" s="928"/>
      <c r="AQ43" s="928"/>
      <c r="AR43" s="928"/>
      <c r="AS43" s="970">
        <v>1200</v>
      </c>
      <c r="AT43" s="971"/>
      <c r="AU43" s="971"/>
      <c r="AV43" s="971"/>
      <c r="AW43" s="971"/>
      <c r="AX43" s="180"/>
      <c r="AY43" s="932"/>
      <c r="AZ43" s="933"/>
      <c r="BA43" s="933"/>
      <c r="BB43" s="933"/>
      <c r="BC43" s="933"/>
      <c r="BD43" s="184"/>
      <c r="BE43" s="176"/>
      <c r="BF43" s="175"/>
    </row>
    <row r="44" spans="1:58" s="110" customFormat="1" ht="15" customHeight="1" x14ac:dyDescent="0.15">
      <c r="A44" s="155" t="s">
        <v>246</v>
      </c>
      <c r="B44" s="277">
        <v>1</v>
      </c>
      <c r="C44" s="157">
        <v>1</v>
      </c>
      <c r="D44" s="158">
        <v>4</v>
      </c>
      <c r="E44" s="158" t="s">
        <v>246</v>
      </c>
      <c r="F44" s="158">
        <v>3</v>
      </c>
      <c r="G44" s="159"/>
      <c r="H44" s="158">
        <v>0</v>
      </c>
      <c r="I44" s="158">
        <v>0</v>
      </c>
      <c r="J44" s="937" t="s">
        <v>254</v>
      </c>
      <c r="K44" s="937"/>
      <c r="L44" s="937"/>
      <c r="M44" s="937"/>
      <c r="N44" s="937"/>
      <c r="O44" s="937"/>
      <c r="P44" s="974">
        <f>SUM(P46:T49)</f>
        <v>11330</v>
      </c>
      <c r="Q44" s="975"/>
      <c r="R44" s="975"/>
      <c r="S44" s="975"/>
      <c r="T44" s="975"/>
      <c r="U44" s="160"/>
      <c r="V44" s="987">
        <f>'部数表　１'!M19</f>
        <v>0</v>
      </c>
      <c r="W44" s="988"/>
      <c r="X44" s="988"/>
      <c r="Y44" s="988"/>
      <c r="Z44" s="988"/>
      <c r="AA44" s="161"/>
      <c r="AB44" s="192"/>
      <c r="AC44" s="193"/>
      <c r="AD44" s="972"/>
      <c r="AE44" s="973"/>
      <c r="AF44" s="170"/>
      <c r="AG44" s="171"/>
      <c r="AH44" s="171"/>
      <c r="AI44" s="171"/>
      <c r="AJ44" s="171"/>
      <c r="AK44" s="177" t="s">
        <v>246</v>
      </c>
      <c r="AL44" s="177">
        <v>6</v>
      </c>
      <c r="AM44" s="928" t="s">
        <v>119</v>
      </c>
      <c r="AN44" s="928"/>
      <c r="AO44" s="928"/>
      <c r="AP44" s="928"/>
      <c r="AQ44" s="928"/>
      <c r="AR44" s="928"/>
      <c r="AS44" s="970">
        <v>1700</v>
      </c>
      <c r="AT44" s="971"/>
      <c r="AU44" s="971"/>
      <c r="AV44" s="971"/>
      <c r="AW44" s="971"/>
      <c r="AX44" s="180"/>
      <c r="AY44" s="932"/>
      <c r="AZ44" s="933"/>
      <c r="BA44" s="933"/>
      <c r="BB44" s="933"/>
      <c r="BC44" s="933"/>
      <c r="BD44" s="184"/>
      <c r="BE44" s="176"/>
      <c r="BF44" s="175"/>
    </row>
    <row r="45" spans="1:58" s="110" customFormat="1" ht="15" customHeight="1" x14ac:dyDescent="0.15">
      <c r="A45" s="168" t="s">
        <v>246</v>
      </c>
      <c r="B45" s="278">
        <v>3</v>
      </c>
      <c r="C45" s="170"/>
      <c r="D45" s="171"/>
      <c r="E45" s="171"/>
      <c r="F45" s="171"/>
      <c r="G45" s="171"/>
      <c r="H45" s="171"/>
      <c r="I45" s="171"/>
      <c r="J45" s="172"/>
      <c r="K45" s="172"/>
      <c r="L45" s="172"/>
      <c r="M45" s="172"/>
      <c r="N45" s="172"/>
      <c r="O45" s="172"/>
      <c r="P45" s="173"/>
      <c r="Q45" s="172"/>
      <c r="R45" s="172"/>
      <c r="S45" s="172"/>
      <c r="T45" s="172"/>
      <c r="U45" s="174"/>
      <c r="V45" s="172"/>
      <c r="W45" s="172"/>
      <c r="X45" s="172"/>
      <c r="Y45" s="172"/>
      <c r="Z45" s="172"/>
      <c r="AA45" s="175"/>
      <c r="AB45" s="176"/>
      <c r="AC45" s="175"/>
      <c r="AD45" s="194"/>
      <c r="AE45" s="195"/>
      <c r="AF45" s="170"/>
      <c r="AG45" s="171"/>
      <c r="AH45" s="171"/>
      <c r="AI45" s="171"/>
      <c r="AJ45" s="171"/>
      <c r="AK45" s="177" t="s">
        <v>246</v>
      </c>
      <c r="AL45" s="177">
        <v>7</v>
      </c>
      <c r="AM45" s="928" t="s">
        <v>120</v>
      </c>
      <c r="AN45" s="928"/>
      <c r="AO45" s="928"/>
      <c r="AP45" s="928"/>
      <c r="AQ45" s="928"/>
      <c r="AR45" s="928"/>
      <c r="AS45" s="970">
        <v>4020</v>
      </c>
      <c r="AT45" s="971"/>
      <c r="AU45" s="971"/>
      <c r="AV45" s="971"/>
      <c r="AW45" s="971"/>
      <c r="AX45" s="180"/>
      <c r="AY45" s="932"/>
      <c r="AZ45" s="933"/>
      <c r="BA45" s="933"/>
      <c r="BB45" s="933"/>
      <c r="BC45" s="933"/>
      <c r="BD45" s="184"/>
      <c r="BE45" s="176"/>
      <c r="BF45" s="175"/>
    </row>
    <row r="46" spans="1:58" s="110" customFormat="1" ht="15" customHeight="1" x14ac:dyDescent="0.15">
      <c r="A46" s="1080" t="s">
        <v>255</v>
      </c>
      <c r="B46" s="1081"/>
      <c r="C46" s="170"/>
      <c r="D46" s="171"/>
      <c r="E46" s="171"/>
      <c r="F46" s="171"/>
      <c r="G46" s="171"/>
      <c r="H46" s="177" t="s">
        <v>246</v>
      </c>
      <c r="I46" s="177">
        <v>2</v>
      </c>
      <c r="J46" s="928" t="s">
        <v>121</v>
      </c>
      <c r="K46" s="928"/>
      <c r="L46" s="928"/>
      <c r="M46" s="928"/>
      <c r="N46" s="928"/>
      <c r="O46" s="929"/>
      <c r="P46" s="930">
        <v>2570</v>
      </c>
      <c r="Q46" s="931"/>
      <c r="R46" s="931"/>
      <c r="S46" s="931"/>
      <c r="T46" s="931"/>
      <c r="U46" s="180"/>
      <c r="V46" s="932"/>
      <c r="W46" s="933"/>
      <c r="X46" s="933"/>
      <c r="Y46" s="933"/>
      <c r="Z46" s="933"/>
      <c r="AA46" s="183"/>
      <c r="AB46" s="176"/>
      <c r="AC46" s="175"/>
      <c r="AD46" s="194"/>
      <c r="AE46" s="195"/>
      <c r="AF46" s="170"/>
      <c r="AG46" s="171"/>
      <c r="AH46" s="171"/>
      <c r="AI46" s="171"/>
      <c r="AJ46" s="171"/>
      <c r="AK46" s="177" t="s">
        <v>246</v>
      </c>
      <c r="AL46" s="177">
        <v>8</v>
      </c>
      <c r="AM46" s="928" t="s">
        <v>256</v>
      </c>
      <c r="AN46" s="928"/>
      <c r="AO46" s="928"/>
      <c r="AP46" s="928"/>
      <c r="AQ46" s="928"/>
      <c r="AR46" s="928"/>
      <c r="AS46" s="970">
        <v>1290</v>
      </c>
      <c r="AT46" s="971"/>
      <c r="AU46" s="971"/>
      <c r="AV46" s="971"/>
      <c r="AW46" s="971"/>
      <c r="AX46" s="180"/>
      <c r="AY46" s="932"/>
      <c r="AZ46" s="933"/>
      <c r="BA46" s="933"/>
      <c r="BB46" s="933"/>
      <c r="BC46" s="933"/>
      <c r="BD46" s="184"/>
      <c r="BE46" s="176"/>
      <c r="BF46" s="175"/>
    </row>
    <row r="47" spans="1:58" s="110" customFormat="1" ht="15" customHeight="1" x14ac:dyDescent="0.15">
      <c r="A47" s="1080"/>
      <c r="B47" s="1081"/>
      <c r="C47" s="170"/>
      <c r="D47" s="171"/>
      <c r="E47" s="171"/>
      <c r="F47" s="171"/>
      <c r="G47" s="171"/>
      <c r="H47" s="177" t="s">
        <v>246</v>
      </c>
      <c r="I47" s="177">
        <v>3</v>
      </c>
      <c r="J47" s="928" t="s">
        <v>122</v>
      </c>
      <c r="K47" s="928"/>
      <c r="L47" s="928"/>
      <c r="M47" s="928"/>
      <c r="N47" s="928"/>
      <c r="O47" s="929"/>
      <c r="P47" s="930">
        <v>2680</v>
      </c>
      <c r="Q47" s="931"/>
      <c r="R47" s="931"/>
      <c r="S47" s="931"/>
      <c r="T47" s="931"/>
      <c r="U47" s="180"/>
      <c r="V47" s="932"/>
      <c r="W47" s="933"/>
      <c r="X47" s="933"/>
      <c r="Y47" s="933"/>
      <c r="Z47" s="933"/>
      <c r="AA47" s="183"/>
      <c r="AB47" s="176"/>
      <c r="AC47" s="175"/>
      <c r="AD47" s="194"/>
      <c r="AE47" s="195"/>
      <c r="AF47" s="198"/>
      <c r="AG47" s="199"/>
      <c r="AH47" s="199"/>
      <c r="AI47" s="199"/>
      <c r="AJ47" s="199"/>
      <c r="AK47" s="201" t="s">
        <v>246</v>
      </c>
      <c r="AL47" s="201">
        <v>9</v>
      </c>
      <c r="AM47" s="928" t="s">
        <v>257</v>
      </c>
      <c r="AN47" s="928"/>
      <c r="AO47" s="928"/>
      <c r="AP47" s="928"/>
      <c r="AQ47" s="928"/>
      <c r="AR47" s="928"/>
      <c r="AS47" s="970">
        <v>1830</v>
      </c>
      <c r="AT47" s="971"/>
      <c r="AU47" s="971"/>
      <c r="AV47" s="971"/>
      <c r="AW47" s="971"/>
      <c r="AX47" s="180"/>
      <c r="AY47" s="932"/>
      <c r="AZ47" s="933"/>
      <c r="BA47" s="933"/>
      <c r="BB47" s="933"/>
      <c r="BC47" s="933"/>
      <c r="BD47" s="202"/>
      <c r="BE47" s="203"/>
      <c r="BF47" s="204"/>
    </row>
    <row r="48" spans="1:58" s="110" customFormat="1" ht="15" customHeight="1" x14ac:dyDescent="0.15">
      <c r="A48" s="1080"/>
      <c r="B48" s="1081"/>
      <c r="C48" s="170"/>
      <c r="D48" s="171"/>
      <c r="E48" s="171"/>
      <c r="F48" s="171"/>
      <c r="G48" s="171"/>
      <c r="H48" s="177" t="s">
        <v>246</v>
      </c>
      <c r="I48" s="177">
        <v>4</v>
      </c>
      <c r="J48" s="928" t="s">
        <v>123</v>
      </c>
      <c r="K48" s="928"/>
      <c r="L48" s="928"/>
      <c r="M48" s="928"/>
      <c r="N48" s="928"/>
      <c r="O48" s="929"/>
      <c r="P48" s="930">
        <v>3660</v>
      </c>
      <c r="Q48" s="931"/>
      <c r="R48" s="931"/>
      <c r="S48" s="931"/>
      <c r="T48" s="931"/>
      <c r="U48" s="180"/>
      <c r="V48" s="932"/>
      <c r="W48" s="933"/>
      <c r="X48" s="933"/>
      <c r="Y48" s="933"/>
      <c r="Z48" s="933"/>
      <c r="AA48" s="183"/>
      <c r="AB48" s="176"/>
      <c r="AC48" s="175"/>
      <c r="AD48" s="194"/>
      <c r="AE48" s="195"/>
      <c r="AF48" s="198"/>
      <c r="AG48" s="199"/>
      <c r="AH48" s="199"/>
      <c r="AI48" s="199"/>
      <c r="AJ48" s="199"/>
      <c r="AK48" s="201">
        <v>1</v>
      </c>
      <c r="AL48" s="201" t="s">
        <v>246</v>
      </c>
      <c r="AM48" s="928" t="s">
        <v>258</v>
      </c>
      <c r="AN48" s="928"/>
      <c r="AO48" s="928"/>
      <c r="AP48" s="928"/>
      <c r="AQ48" s="928"/>
      <c r="AR48" s="928"/>
      <c r="AS48" s="970">
        <v>1720</v>
      </c>
      <c r="AT48" s="971"/>
      <c r="AU48" s="971"/>
      <c r="AV48" s="971"/>
      <c r="AW48" s="971"/>
      <c r="AX48" s="180"/>
      <c r="AY48" s="932"/>
      <c r="AZ48" s="933"/>
      <c r="BA48" s="933"/>
      <c r="BB48" s="933"/>
      <c r="BC48" s="933"/>
      <c r="BD48" s="202"/>
      <c r="BE48" s="203"/>
      <c r="BF48" s="204"/>
    </row>
    <row r="49" spans="1:58" s="110" customFormat="1" ht="15" customHeight="1" x14ac:dyDescent="0.15">
      <c r="A49" s="1080"/>
      <c r="B49" s="1081"/>
      <c r="C49" s="170"/>
      <c r="D49" s="171"/>
      <c r="E49" s="171"/>
      <c r="F49" s="171"/>
      <c r="G49" s="171"/>
      <c r="H49" s="177" t="s">
        <v>246</v>
      </c>
      <c r="I49" s="177">
        <v>5</v>
      </c>
      <c r="J49" s="928" t="s">
        <v>124</v>
      </c>
      <c r="K49" s="928"/>
      <c r="L49" s="928"/>
      <c r="M49" s="928"/>
      <c r="N49" s="928"/>
      <c r="O49" s="929"/>
      <c r="P49" s="930">
        <v>2420</v>
      </c>
      <c r="Q49" s="931"/>
      <c r="R49" s="931"/>
      <c r="S49" s="931"/>
      <c r="T49" s="931"/>
      <c r="U49" s="180"/>
      <c r="V49" s="932"/>
      <c r="W49" s="933"/>
      <c r="X49" s="933"/>
      <c r="Y49" s="933"/>
      <c r="Z49" s="933"/>
      <c r="AA49" s="183"/>
      <c r="AB49" s="176"/>
      <c r="AC49" s="175"/>
      <c r="AD49" s="185"/>
      <c r="AE49" s="186"/>
      <c r="AF49" s="205"/>
      <c r="AG49" s="206"/>
      <c r="AH49" s="206"/>
      <c r="AI49" s="206"/>
      <c r="AJ49" s="206"/>
      <c r="AK49" s="206"/>
      <c r="AL49" s="206"/>
      <c r="AM49" s="207"/>
      <c r="AN49" s="207"/>
      <c r="AO49" s="207"/>
      <c r="AP49" s="207"/>
      <c r="AQ49" s="207"/>
      <c r="AR49" s="207"/>
      <c r="AS49" s="208"/>
      <c r="AT49" s="207"/>
      <c r="AU49" s="207"/>
      <c r="AV49" s="207"/>
      <c r="AW49" s="207"/>
      <c r="AX49" s="209"/>
      <c r="AY49" s="207"/>
      <c r="AZ49" s="207"/>
      <c r="BA49" s="207"/>
      <c r="BB49" s="207"/>
      <c r="BC49" s="207"/>
      <c r="BD49" s="207"/>
      <c r="BE49" s="210"/>
      <c r="BF49" s="211"/>
    </row>
    <row r="50" spans="1:58" s="110" customFormat="1" ht="15" customHeight="1" x14ac:dyDescent="0.15">
      <c r="A50" s="1080"/>
      <c r="B50" s="1081"/>
      <c r="C50" s="170"/>
      <c r="D50" s="171"/>
      <c r="E50" s="171"/>
      <c r="F50" s="171"/>
      <c r="G50" s="171"/>
      <c r="H50" s="171"/>
      <c r="I50" s="171"/>
      <c r="J50" s="172"/>
      <c r="K50" s="172"/>
      <c r="L50" s="172"/>
      <c r="M50" s="172"/>
      <c r="N50" s="172"/>
      <c r="O50" s="172"/>
      <c r="P50" s="173"/>
      <c r="Q50" s="172"/>
      <c r="R50" s="172"/>
      <c r="S50" s="172"/>
      <c r="T50" s="172"/>
      <c r="U50" s="174"/>
      <c r="V50" s="172"/>
      <c r="W50" s="172"/>
      <c r="X50" s="172"/>
      <c r="Y50" s="172"/>
      <c r="Z50" s="172"/>
      <c r="AA50" s="175"/>
      <c r="AB50" s="176"/>
      <c r="AC50" s="175"/>
      <c r="AD50" s="155" t="s">
        <v>246</v>
      </c>
      <c r="AE50" s="156">
        <v>1</v>
      </c>
      <c r="AF50" s="157">
        <v>1</v>
      </c>
      <c r="AG50" s="158">
        <v>5</v>
      </c>
      <c r="AH50" s="158" t="s">
        <v>246</v>
      </c>
      <c r="AI50" s="158">
        <v>2</v>
      </c>
      <c r="AJ50" s="166"/>
      <c r="AK50" s="166"/>
      <c r="AL50" s="166"/>
      <c r="AM50" s="937" t="s">
        <v>259</v>
      </c>
      <c r="AN50" s="937"/>
      <c r="AO50" s="937"/>
      <c r="AP50" s="937"/>
      <c r="AQ50" s="937"/>
      <c r="AR50" s="937"/>
      <c r="AS50" s="974">
        <v>1760</v>
      </c>
      <c r="AT50" s="975"/>
      <c r="AU50" s="975"/>
      <c r="AV50" s="975"/>
      <c r="AW50" s="975"/>
      <c r="AX50" s="160"/>
      <c r="AY50" s="983"/>
      <c r="AZ50" s="984"/>
      <c r="BA50" s="984"/>
      <c r="BB50" s="984"/>
      <c r="BC50" s="984"/>
      <c r="BD50" s="212"/>
      <c r="BE50" s="162"/>
      <c r="BF50" s="163"/>
    </row>
    <row r="51" spans="1:58" s="110" customFormat="1" ht="15" customHeight="1" x14ac:dyDescent="0.15">
      <c r="A51" s="1082"/>
      <c r="B51" s="1083"/>
      <c r="C51" s="198"/>
      <c r="D51" s="199"/>
      <c r="E51" s="199"/>
      <c r="F51" s="199"/>
      <c r="G51" s="199"/>
      <c r="H51" s="199"/>
      <c r="I51" s="199"/>
      <c r="J51" s="200"/>
      <c r="K51" s="200"/>
      <c r="L51" s="200"/>
      <c r="M51" s="200"/>
      <c r="N51" s="200"/>
      <c r="O51" s="200"/>
      <c r="P51" s="213"/>
      <c r="Q51" s="200"/>
      <c r="R51" s="200"/>
      <c r="S51" s="200"/>
      <c r="T51" s="200"/>
      <c r="U51" s="214"/>
      <c r="V51" s="200"/>
      <c r="W51" s="200"/>
      <c r="X51" s="200"/>
      <c r="Y51" s="200"/>
      <c r="Z51" s="200"/>
      <c r="AA51" s="204"/>
      <c r="AB51" s="203"/>
      <c r="AC51" s="204"/>
      <c r="AD51" s="168" t="s">
        <v>246</v>
      </c>
      <c r="AE51" s="169">
        <v>6</v>
      </c>
      <c r="AF51" s="215">
        <v>1</v>
      </c>
      <c r="AG51" s="177">
        <v>5</v>
      </c>
      <c r="AH51" s="177" t="s">
        <v>246</v>
      </c>
      <c r="AI51" s="177">
        <v>4</v>
      </c>
      <c r="AJ51" s="172"/>
      <c r="AK51" s="172"/>
      <c r="AL51" s="172"/>
      <c r="AM51" s="928" t="s">
        <v>260</v>
      </c>
      <c r="AN51" s="928"/>
      <c r="AO51" s="928"/>
      <c r="AP51" s="928"/>
      <c r="AQ51" s="928"/>
      <c r="AR51" s="929"/>
      <c r="AS51" s="970">
        <v>1470</v>
      </c>
      <c r="AT51" s="971"/>
      <c r="AU51" s="971"/>
      <c r="AV51" s="971"/>
      <c r="AW51" s="971"/>
      <c r="AX51" s="180"/>
      <c r="AY51" s="932"/>
      <c r="AZ51" s="933"/>
      <c r="BA51" s="933"/>
      <c r="BB51" s="933"/>
      <c r="BC51" s="933"/>
      <c r="BD51" s="184"/>
      <c r="BE51" s="176"/>
      <c r="BF51" s="175"/>
    </row>
    <row r="52" spans="1:58" s="110" customFormat="1" ht="15" customHeight="1" x14ac:dyDescent="0.15">
      <c r="A52" s="279"/>
      <c r="B52" s="277"/>
      <c r="C52" s="157">
        <v>1</v>
      </c>
      <c r="D52" s="158">
        <v>4</v>
      </c>
      <c r="E52" s="158" t="s">
        <v>246</v>
      </c>
      <c r="F52" s="158">
        <v>4</v>
      </c>
      <c r="G52" s="159"/>
      <c r="H52" s="158">
        <v>0</v>
      </c>
      <c r="I52" s="158">
        <v>0</v>
      </c>
      <c r="J52" s="937" t="s">
        <v>84</v>
      </c>
      <c r="K52" s="937"/>
      <c r="L52" s="937"/>
      <c r="M52" s="937"/>
      <c r="N52" s="937"/>
      <c r="O52" s="938"/>
      <c r="P52" s="939">
        <f>SUM(P54:T65)</f>
        <v>33290</v>
      </c>
      <c r="Q52" s="940"/>
      <c r="R52" s="940"/>
      <c r="S52" s="940"/>
      <c r="T52" s="940"/>
      <c r="U52" s="160"/>
      <c r="V52" s="934">
        <f>'部数表　１'!M29</f>
        <v>0</v>
      </c>
      <c r="W52" s="935"/>
      <c r="X52" s="935"/>
      <c r="Y52" s="935"/>
      <c r="Z52" s="935"/>
      <c r="AA52" s="163"/>
      <c r="AB52" s="162"/>
      <c r="AC52" s="163"/>
      <c r="AD52" s="978" t="s">
        <v>261</v>
      </c>
      <c r="AE52" s="979"/>
      <c r="AF52" s="215">
        <v>1</v>
      </c>
      <c r="AG52" s="177">
        <v>5</v>
      </c>
      <c r="AH52" s="177" t="s">
        <v>246</v>
      </c>
      <c r="AI52" s="177">
        <v>5</v>
      </c>
      <c r="AJ52" s="172"/>
      <c r="AK52" s="172"/>
      <c r="AL52" s="172"/>
      <c r="AM52" s="928" t="s">
        <v>262</v>
      </c>
      <c r="AN52" s="928"/>
      <c r="AO52" s="928"/>
      <c r="AP52" s="928"/>
      <c r="AQ52" s="928"/>
      <c r="AR52" s="929"/>
      <c r="AS52" s="970">
        <v>2960</v>
      </c>
      <c r="AT52" s="971"/>
      <c r="AU52" s="971"/>
      <c r="AV52" s="971"/>
      <c r="AW52" s="971"/>
      <c r="AX52" s="180"/>
      <c r="AY52" s="932"/>
      <c r="AZ52" s="933"/>
      <c r="BA52" s="933"/>
      <c r="BB52" s="933"/>
      <c r="BC52" s="933"/>
      <c r="BD52" s="184"/>
      <c r="BE52" s="176"/>
      <c r="BF52" s="175"/>
    </row>
    <row r="53" spans="1:58" s="110" customFormat="1" ht="15" customHeight="1" x14ac:dyDescent="0.15">
      <c r="A53" s="280"/>
      <c r="B53" s="278"/>
      <c r="C53" s="170"/>
      <c r="D53" s="171"/>
      <c r="E53" s="171"/>
      <c r="F53" s="171"/>
      <c r="G53" s="171"/>
      <c r="H53" s="171"/>
      <c r="I53" s="171"/>
      <c r="J53" s="172"/>
      <c r="K53" s="172"/>
      <c r="L53" s="172"/>
      <c r="M53" s="172"/>
      <c r="N53" s="172"/>
      <c r="O53" s="172"/>
      <c r="P53" s="173"/>
      <c r="Q53" s="172"/>
      <c r="R53" s="172"/>
      <c r="S53" s="172"/>
      <c r="T53" s="172"/>
      <c r="U53" s="174"/>
      <c r="V53" s="172"/>
      <c r="W53" s="172"/>
      <c r="X53" s="172"/>
      <c r="Y53" s="172"/>
      <c r="Z53" s="172"/>
      <c r="AA53" s="183"/>
      <c r="AB53" s="176"/>
      <c r="AC53" s="175"/>
      <c r="AD53" s="978" t="s">
        <v>263</v>
      </c>
      <c r="AE53" s="979"/>
      <c r="AF53" s="215">
        <v>1</v>
      </c>
      <c r="AG53" s="177">
        <v>5</v>
      </c>
      <c r="AH53" s="177" t="s">
        <v>246</v>
      </c>
      <c r="AI53" s="177">
        <v>6</v>
      </c>
      <c r="AJ53" s="172"/>
      <c r="AK53" s="172"/>
      <c r="AL53" s="172"/>
      <c r="AM53" s="928" t="s">
        <v>264</v>
      </c>
      <c r="AN53" s="928"/>
      <c r="AO53" s="928"/>
      <c r="AP53" s="928"/>
      <c r="AQ53" s="928"/>
      <c r="AR53" s="928"/>
      <c r="AS53" s="970">
        <v>2950</v>
      </c>
      <c r="AT53" s="971"/>
      <c r="AU53" s="971"/>
      <c r="AV53" s="971"/>
      <c r="AW53" s="971"/>
      <c r="AX53" s="180"/>
      <c r="AY53" s="932"/>
      <c r="AZ53" s="933"/>
      <c r="BA53" s="933"/>
      <c r="BB53" s="933"/>
      <c r="BC53" s="933"/>
      <c r="BD53" s="184"/>
      <c r="BE53" s="176"/>
      <c r="BF53" s="175"/>
    </row>
    <row r="54" spans="1:58" s="110" customFormat="1" ht="15" customHeight="1" x14ac:dyDescent="0.15">
      <c r="A54" s="281"/>
      <c r="C54" s="170"/>
      <c r="D54" s="171"/>
      <c r="E54" s="171"/>
      <c r="F54" s="171"/>
      <c r="G54" s="171"/>
      <c r="H54" s="177" t="s">
        <v>246</v>
      </c>
      <c r="I54" s="177">
        <v>1</v>
      </c>
      <c r="J54" s="928" t="s">
        <v>265</v>
      </c>
      <c r="K54" s="928"/>
      <c r="L54" s="928"/>
      <c r="M54" s="928"/>
      <c r="N54" s="928"/>
      <c r="O54" s="929"/>
      <c r="P54" s="930">
        <v>5700</v>
      </c>
      <c r="Q54" s="931"/>
      <c r="R54" s="931"/>
      <c r="S54" s="931"/>
      <c r="T54" s="931"/>
      <c r="U54" s="180"/>
      <c r="V54" s="932"/>
      <c r="W54" s="933"/>
      <c r="X54" s="933"/>
      <c r="Y54" s="933"/>
      <c r="Z54" s="933"/>
      <c r="AA54" s="183"/>
      <c r="AB54" s="176"/>
      <c r="AC54" s="175"/>
      <c r="AD54" s="947" t="s">
        <v>266</v>
      </c>
      <c r="AE54" s="980"/>
      <c r="AF54" s="215"/>
      <c r="AG54" s="177"/>
      <c r="AH54" s="177"/>
      <c r="AI54" s="177"/>
      <c r="AJ54" s="172"/>
      <c r="AK54" s="172"/>
      <c r="AL54" s="172"/>
      <c r="AM54" s="216"/>
      <c r="AN54" s="216"/>
      <c r="AO54" s="216"/>
      <c r="AP54" s="216"/>
      <c r="AQ54" s="216"/>
      <c r="AR54" s="217"/>
      <c r="AS54" s="178"/>
      <c r="AT54" s="179"/>
      <c r="AU54" s="179"/>
      <c r="AV54" s="179"/>
      <c r="AW54" s="179"/>
      <c r="AX54" s="180"/>
      <c r="AY54" s="218"/>
      <c r="AZ54" s="219"/>
      <c r="BA54" s="219"/>
      <c r="BB54" s="219"/>
      <c r="BC54" s="219"/>
      <c r="BD54" s="184"/>
      <c r="BE54" s="176"/>
      <c r="BF54" s="175"/>
    </row>
    <row r="55" spans="1:58" s="110" customFormat="1" ht="15" customHeight="1" x14ac:dyDescent="0.15">
      <c r="A55" s="281"/>
      <c r="C55" s="170"/>
      <c r="D55" s="171"/>
      <c r="E55" s="171"/>
      <c r="F55" s="171"/>
      <c r="G55" s="171"/>
      <c r="H55" s="177" t="s">
        <v>246</v>
      </c>
      <c r="I55" s="177">
        <v>2</v>
      </c>
      <c r="J55" s="928" t="s">
        <v>125</v>
      </c>
      <c r="K55" s="928"/>
      <c r="L55" s="928"/>
      <c r="M55" s="928"/>
      <c r="N55" s="928"/>
      <c r="O55" s="929"/>
      <c r="P55" s="930">
        <v>4520</v>
      </c>
      <c r="Q55" s="931"/>
      <c r="R55" s="931"/>
      <c r="S55" s="931"/>
      <c r="T55" s="931"/>
      <c r="U55" s="180"/>
      <c r="V55" s="932"/>
      <c r="W55" s="933"/>
      <c r="X55" s="933"/>
      <c r="Y55" s="933"/>
      <c r="Z55" s="933"/>
      <c r="AA55" s="183"/>
      <c r="AB55" s="176"/>
      <c r="AC55" s="175"/>
      <c r="AD55" s="947"/>
      <c r="AE55" s="980"/>
      <c r="AF55" s="170"/>
      <c r="AG55" s="171"/>
      <c r="AH55" s="171"/>
      <c r="AI55" s="171"/>
      <c r="AJ55" s="172"/>
      <c r="AK55" s="172"/>
      <c r="AL55" s="172"/>
      <c r="AM55" s="172"/>
      <c r="AN55" s="172"/>
      <c r="AO55" s="172"/>
      <c r="AP55" s="172"/>
      <c r="AQ55" s="172"/>
      <c r="AR55" s="172"/>
      <c r="AS55" s="220"/>
      <c r="AT55" s="221"/>
      <c r="AU55" s="221"/>
      <c r="AV55" s="221"/>
      <c r="AW55" s="172"/>
      <c r="AX55" s="174"/>
      <c r="AY55" s="221"/>
      <c r="AZ55" s="221"/>
      <c r="BA55" s="221"/>
      <c r="BB55" s="221"/>
      <c r="BC55" s="172"/>
      <c r="BD55" s="172"/>
      <c r="BE55" s="176"/>
      <c r="BF55" s="175"/>
    </row>
    <row r="56" spans="1:58" s="110" customFormat="1" ht="15" customHeight="1" x14ac:dyDescent="0.15">
      <c r="A56" s="168" t="s">
        <v>246</v>
      </c>
      <c r="B56" s="278">
        <v>1</v>
      </c>
      <c r="C56" s="170"/>
      <c r="D56" s="171"/>
      <c r="E56" s="171"/>
      <c r="F56" s="171"/>
      <c r="G56" s="171"/>
      <c r="H56" s="177" t="s">
        <v>246</v>
      </c>
      <c r="I56" s="177">
        <v>3</v>
      </c>
      <c r="J56" s="928" t="s">
        <v>267</v>
      </c>
      <c r="K56" s="928"/>
      <c r="L56" s="928"/>
      <c r="M56" s="928"/>
      <c r="N56" s="928"/>
      <c r="O56" s="929"/>
      <c r="P56" s="930">
        <v>840</v>
      </c>
      <c r="Q56" s="931"/>
      <c r="R56" s="931"/>
      <c r="S56" s="931"/>
      <c r="T56" s="931"/>
      <c r="U56" s="180"/>
      <c r="V56" s="932"/>
      <c r="W56" s="933"/>
      <c r="X56" s="933"/>
      <c r="Y56" s="933"/>
      <c r="Z56" s="933"/>
      <c r="AA56" s="183"/>
      <c r="AB56" s="176"/>
      <c r="AC56" s="175"/>
      <c r="AD56" s="981"/>
      <c r="AE56" s="982"/>
      <c r="AF56" s="205"/>
      <c r="AG56" s="206"/>
      <c r="AH56" s="206"/>
      <c r="AI56" s="206"/>
      <c r="AJ56" s="207"/>
      <c r="AK56" s="207"/>
      <c r="AL56" s="207"/>
      <c r="AM56" s="921" t="s">
        <v>16</v>
      </c>
      <c r="AN56" s="921"/>
      <c r="AO56" s="921"/>
      <c r="AP56" s="921"/>
      <c r="AQ56" s="921"/>
      <c r="AR56" s="921"/>
      <c r="AS56" s="962">
        <f>SUM(AS50:AW55)</f>
        <v>9140</v>
      </c>
      <c r="AT56" s="963"/>
      <c r="AU56" s="963"/>
      <c r="AV56" s="963"/>
      <c r="AW56" s="963"/>
      <c r="AX56" s="222"/>
      <c r="AY56" s="960"/>
      <c r="AZ56" s="961"/>
      <c r="BA56" s="961"/>
      <c r="BB56" s="961"/>
      <c r="BC56" s="961"/>
      <c r="BD56" s="223"/>
      <c r="BE56" s="210"/>
      <c r="BF56" s="211"/>
    </row>
    <row r="57" spans="1:58" s="110" customFormat="1" ht="15" customHeight="1" x14ac:dyDescent="0.15">
      <c r="A57" s="168" t="s">
        <v>246</v>
      </c>
      <c r="B57" s="278">
        <v>4</v>
      </c>
      <c r="C57" s="170"/>
      <c r="D57" s="171"/>
      <c r="E57" s="171"/>
      <c r="F57" s="171"/>
      <c r="G57" s="171"/>
      <c r="H57" s="177" t="s">
        <v>246</v>
      </c>
      <c r="I57" s="177">
        <v>4</v>
      </c>
      <c r="J57" s="928" t="s">
        <v>268</v>
      </c>
      <c r="K57" s="928"/>
      <c r="L57" s="928"/>
      <c r="M57" s="928"/>
      <c r="N57" s="928"/>
      <c r="O57" s="929"/>
      <c r="P57" s="930">
        <v>2410</v>
      </c>
      <c r="Q57" s="931"/>
      <c r="R57" s="931"/>
      <c r="S57" s="931"/>
      <c r="T57" s="931"/>
      <c r="U57" s="180"/>
      <c r="V57" s="932"/>
      <c r="W57" s="933"/>
      <c r="X57" s="933"/>
      <c r="Y57" s="933"/>
      <c r="Z57" s="933"/>
      <c r="AA57" s="183"/>
      <c r="AB57" s="176"/>
      <c r="AC57" s="175"/>
      <c r="AD57" s="194"/>
      <c r="AE57" s="195"/>
      <c r="AF57" s="195"/>
      <c r="AG57" s="195"/>
      <c r="AH57" s="195"/>
      <c r="AI57" s="195"/>
      <c r="BF57" s="224"/>
    </row>
    <row r="58" spans="1:58" s="110" customFormat="1" ht="15" customHeight="1" x14ac:dyDescent="0.15">
      <c r="A58" s="1080" t="s">
        <v>269</v>
      </c>
      <c r="B58" s="1081"/>
      <c r="C58" s="170"/>
      <c r="D58" s="171"/>
      <c r="E58" s="171"/>
      <c r="F58" s="171"/>
      <c r="G58" s="171"/>
      <c r="H58" s="177" t="s">
        <v>246</v>
      </c>
      <c r="I58" s="177">
        <v>5</v>
      </c>
      <c r="J58" s="928" t="s">
        <v>126</v>
      </c>
      <c r="K58" s="928"/>
      <c r="L58" s="928"/>
      <c r="M58" s="928"/>
      <c r="N58" s="928"/>
      <c r="O58" s="929"/>
      <c r="P58" s="930">
        <v>4350</v>
      </c>
      <c r="Q58" s="931"/>
      <c r="R58" s="931"/>
      <c r="S58" s="931"/>
      <c r="T58" s="931"/>
      <c r="U58" s="180"/>
      <c r="V58" s="932"/>
      <c r="W58" s="933"/>
      <c r="X58" s="933"/>
      <c r="Y58" s="933"/>
      <c r="Z58" s="933"/>
      <c r="AA58" s="204"/>
      <c r="AB58" s="203"/>
      <c r="AC58" s="204"/>
      <c r="AD58" s="194"/>
      <c r="AE58" s="195"/>
      <c r="AF58" s="195"/>
      <c r="AG58" s="195"/>
      <c r="AH58" s="195"/>
      <c r="AI58" s="195"/>
      <c r="BF58" s="224"/>
    </row>
    <row r="59" spans="1:58" s="110" customFormat="1" ht="15" customHeight="1" x14ac:dyDescent="0.15">
      <c r="A59" s="1080"/>
      <c r="B59" s="1081"/>
      <c r="C59" s="170"/>
      <c r="D59" s="171"/>
      <c r="E59" s="171"/>
      <c r="F59" s="171"/>
      <c r="G59" s="171"/>
      <c r="H59" s="177" t="s">
        <v>246</v>
      </c>
      <c r="I59" s="177">
        <v>6</v>
      </c>
      <c r="J59" s="928" t="s">
        <v>270</v>
      </c>
      <c r="K59" s="928"/>
      <c r="L59" s="928"/>
      <c r="M59" s="928"/>
      <c r="N59" s="928"/>
      <c r="O59" s="929"/>
      <c r="P59" s="930">
        <v>2410</v>
      </c>
      <c r="Q59" s="931"/>
      <c r="R59" s="931"/>
      <c r="S59" s="931"/>
      <c r="T59" s="931"/>
      <c r="U59" s="180"/>
      <c r="V59" s="932"/>
      <c r="W59" s="933"/>
      <c r="X59" s="933"/>
      <c r="Y59" s="933"/>
      <c r="Z59" s="933"/>
      <c r="AA59" s="225"/>
      <c r="AB59" s="176"/>
      <c r="AC59" s="175"/>
      <c r="AD59" s="155" t="s">
        <v>246</v>
      </c>
      <c r="AE59" s="226">
        <v>1</v>
      </c>
      <c r="AF59" s="157">
        <v>1</v>
      </c>
      <c r="AG59" s="158">
        <v>3</v>
      </c>
      <c r="AH59" s="158" t="s">
        <v>246</v>
      </c>
      <c r="AI59" s="158">
        <v>2</v>
      </c>
      <c r="AJ59" s="166"/>
      <c r="AK59" s="166"/>
      <c r="AL59" s="166"/>
      <c r="AM59" s="937" t="s">
        <v>271</v>
      </c>
      <c r="AN59" s="937"/>
      <c r="AO59" s="937"/>
      <c r="AP59" s="937"/>
      <c r="AQ59" s="937"/>
      <c r="AR59" s="937"/>
      <c r="AS59" s="974">
        <v>10500</v>
      </c>
      <c r="AT59" s="975"/>
      <c r="AU59" s="975"/>
      <c r="AV59" s="975"/>
      <c r="AW59" s="975"/>
      <c r="AX59" s="160"/>
      <c r="AY59" s="976">
        <f>'部数表　３'!M20</f>
        <v>0</v>
      </c>
      <c r="AZ59" s="977"/>
      <c r="BA59" s="977"/>
      <c r="BB59" s="977"/>
      <c r="BC59" s="977"/>
      <c r="BD59" s="212"/>
      <c r="BE59" s="162"/>
      <c r="BF59" s="163"/>
    </row>
    <row r="60" spans="1:58" s="110" customFormat="1" ht="15" customHeight="1" x14ac:dyDescent="0.15">
      <c r="A60" s="1080"/>
      <c r="B60" s="1081"/>
      <c r="C60" s="170"/>
      <c r="D60" s="171"/>
      <c r="E60" s="171"/>
      <c r="F60" s="171"/>
      <c r="G60" s="171"/>
      <c r="H60" s="177" t="s">
        <v>246</v>
      </c>
      <c r="I60" s="177">
        <v>7</v>
      </c>
      <c r="J60" s="928" t="s">
        <v>272</v>
      </c>
      <c r="K60" s="928"/>
      <c r="L60" s="928"/>
      <c r="M60" s="928"/>
      <c r="N60" s="928"/>
      <c r="O60" s="929"/>
      <c r="P60" s="930">
        <v>710</v>
      </c>
      <c r="Q60" s="931"/>
      <c r="R60" s="931"/>
      <c r="S60" s="931"/>
      <c r="T60" s="931"/>
      <c r="U60" s="180"/>
      <c r="V60" s="932"/>
      <c r="W60" s="933"/>
      <c r="X60" s="933"/>
      <c r="Y60" s="933"/>
      <c r="Z60" s="933"/>
      <c r="AA60" s="175"/>
      <c r="AB60" s="176"/>
      <c r="AC60" s="175"/>
      <c r="AD60" s="168" t="s">
        <v>246</v>
      </c>
      <c r="AE60" s="169">
        <v>7</v>
      </c>
      <c r="AF60" s="215">
        <v>1</v>
      </c>
      <c r="AG60" s="177">
        <v>3</v>
      </c>
      <c r="AH60" s="177" t="s">
        <v>246</v>
      </c>
      <c r="AI60" s="177">
        <v>3</v>
      </c>
      <c r="AJ60" s="172"/>
      <c r="AK60" s="172"/>
      <c r="AL60" s="172"/>
      <c r="AM60" s="928" t="s">
        <v>127</v>
      </c>
      <c r="AN60" s="928"/>
      <c r="AO60" s="928"/>
      <c r="AP60" s="928"/>
      <c r="AQ60" s="928"/>
      <c r="AR60" s="928"/>
      <c r="AS60" s="970">
        <v>2200</v>
      </c>
      <c r="AT60" s="971"/>
      <c r="AU60" s="971"/>
      <c r="AV60" s="971"/>
      <c r="AW60" s="971"/>
      <c r="AX60" s="180"/>
      <c r="AY60" s="956">
        <f>'部数表　３'!M22</f>
        <v>0</v>
      </c>
      <c r="AZ60" s="957"/>
      <c r="BA60" s="957"/>
      <c r="BB60" s="957"/>
      <c r="BC60" s="957"/>
      <c r="BD60" s="184"/>
      <c r="BE60" s="176"/>
      <c r="BF60" s="175"/>
    </row>
    <row r="61" spans="1:58" s="110" customFormat="1" ht="15" customHeight="1" x14ac:dyDescent="0.15">
      <c r="A61" s="1080"/>
      <c r="B61" s="1081"/>
      <c r="C61" s="170"/>
      <c r="D61" s="171"/>
      <c r="E61" s="171"/>
      <c r="F61" s="171"/>
      <c r="G61" s="171"/>
      <c r="H61" s="177" t="s">
        <v>246</v>
      </c>
      <c r="I61" s="177">
        <v>8</v>
      </c>
      <c r="J61" s="928" t="s">
        <v>273</v>
      </c>
      <c r="K61" s="928"/>
      <c r="L61" s="928"/>
      <c r="M61" s="928"/>
      <c r="N61" s="928"/>
      <c r="O61" s="929"/>
      <c r="P61" s="930">
        <v>1030</v>
      </c>
      <c r="Q61" s="931"/>
      <c r="R61" s="931"/>
      <c r="S61" s="931"/>
      <c r="T61" s="931"/>
      <c r="U61" s="180"/>
      <c r="V61" s="932"/>
      <c r="W61" s="933"/>
      <c r="X61" s="933"/>
      <c r="Y61" s="933"/>
      <c r="Z61" s="933"/>
      <c r="AA61" s="183"/>
      <c r="AB61" s="176"/>
      <c r="AC61" s="175"/>
      <c r="AD61" s="972" t="s">
        <v>274</v>
      </c>
      <c r="AE61" s="948"/>
      <c r="AF61" s="215">
        <v>1</v>
      </c>
      <c r="AG61" s="177">
        <v>3</v>
      </c>
      <c r="AH61" s="177" t="s">
        <v>246</v>
      </c>
      <c r="AI61" s="177">
        <v>7</v>
      </c>
      <c r="AJ61" s="172"/>
      <c r="AK61" s="172"/>
      <c r="AL61" s="172"/>
      <c r="AM61" s="928" t="s">
        <v>275</v>
      </c>
      <c r="AN61" s="928"/>
      <c r="AO61" s="928"/>
      <c r="AP61" s="928"/>
      <c r="AQ61" s="928"/>
      <c r="AR61" s="929"/>
      <c r="AS61" s="970">
        <v>1220</v>
      </c>
      <c r="AT61" s="971"/>
      <c r="AU61" s="971"/>
      <c r="AV61" s="971"/>
      <c r="AW61" s="971"/>
      <c r="AX61" s="180"/>
      <c r="AY61" s="956">
        <f>'部数表　３'!M23</f>
        <v>0</v>
      </c>
      <c r="AZ61" s="957"/>
      <c r="BA61" s="957"/>
      <c r="BB61" s="957"/>
      <c r="BC61" s="957"/>
      <c r="BD61" s="184"/>
      <c r="BE61" s="176"/>
      <c r="BF61" s="175"/>
    </row>
    <row r="62" spans="1:58" s="110" customFormat="1" ht="15" customHeight="1" x14ac:dyDescent="0.15">
      <c r="A62" s="1080"/>
      <c r="B62" s="1081"/>
      <c r="C62" s="170"/>
      <c r="D62" s="171"/>
      <c r="E62" s="171"/>
      <c r="F62" s="171"/>
      <c r="G62" s="171"/>
      <c r="H62" s="177" t="s">
        <v>246</v>
      </c>
      <c r="I62" s="177">
        <v>9</v>
      </c>
      <c r="J62" s="928" t="s">
        <v>128</v>
      </c>
      <c r="K62" s="928"/>
      <c r="L62" s="928"/>
      <c r="M62" s="928"/>
      <c r="N62" s="928"/>
      <c r="O62" s="929"/>
      <c r="P62" s="930">
        <v>4170</v>
      </c>
      <c r="Q62" s="931"/>
      <c r="R62" s="931"/>
      <c r="S62" s="931"/>
      <c r="T62" s="931"/>
      <c r="U62" s="180"/>
      <c r="V62" s="932"/>
      <c r="W62" s="933"/>
      <c r="X62" s="933"/>
      <c r="Y62" s="933"/>
      <c r="Z62" s="933"/>
      <c r="AA62" s="183"/>
      <c r="AB62" s="176"/>
      <c r="AC62" s="175"/>
      <c r="AD62" s="949"/>
      <c r="AE62" s="948"/>
      <c r="AF62" s="215"/>
      <c r="AG62" s="177"/>
      <c r="AH62" s="177"/>
      <c r="AI62" s="177"/>
      <c r="AJ62" s="172"/>
      <c r="AK62" s="172"/>
      <c r="AL62" s="172"/>
      <c r="AM62" s="928"/>
      <c r="AN62" s="928"/>
      <c r="AO62" s="928"/>
      <c r="AP62" s="928"/>
      <c r="AQ62" s="928"/>
      <c r="AR62" s="928"/>
      <c r="AS62" s="970"/>
      <c r="AT62" s="971"/>
      <c r="AU62" s="971"/>
      <c r="AV62" s="971"/>
      <c r="AW62" s="971"/>
      <c r="AX62" s="180"/>
      <c r="AY62" s="956"/>
      <c r="AZ62" s="957"/>
      <c r="BA62" s="957"/>
      <c r="BB62" s="957"/>
      <c r="BC62" s="957"/>
      <c r="BD62" s="184"/>
      <c r="BE62" s="176"/>
      <c r="BF62" s="175"/>
    </row>
    <row r="63" spans="1:58" s="110" customFormat="1" ht="15" customHeight="1" x14ac:dyDescent="0.15">
      <c r="A63" s="1080"/>
      <c r="B63" s="1081"/>
      <c r="C63" s="170"/>
      <c r="D63" s="171"/>
      <c r="E63" s="171"/>
      <c r="F63" s="171"/>
      <c r="G63" s="171"/>
      <c r="H63" s="177">
        <v>1</v>
      </c>
      <c r="I63" s="177" t="s">
        <v>246</v>
      </c>
      <c r="J63" s="928" t="s">
        <v>276</v>
      </c>
      <c r="K63" s="928"/>
      <c r="L63" s="928"/>
      <c r="M63" s="928"/>
      <c r="N63" s="928"/>
      <c r="O63" s="929"/>
      <c r="P63" s="930">
        <v>1950</v>
      </c>
      <c r="Q63" s="931"/>
      <c r="R63" s="931"/>
      <c r="S63" s="931"/>
      <c r="T63" s="931"/>
      <c r="U63" s="180"/>
      <c r="V63" s="932"/>
      <c r="W63" s="933"/>
      <c r="X63" s="933"/>
      <c r="Y63" s="933"/>
      <c r="Z63" s="933"/>
      <c r="AA63" s="183"/>
      <c r="AB63" s="176"/>
      <c r="AC63" s="175"/>
      <c r="AD63" s="949"/>
      <c r="AE63" s="948"/>
      <c r="AF63" s="215">
        <v>3</v>
      </c>
      <c r="AG63" s="177">
        <v>7</v>
      </c>
      <c r="AH63" s="177">
        <v>2</v>
      </c>
      <c r="AI63" s="177">
        <v>8</v>
      </c>
      <c r="AJ63" s="172"/>
      <c r="AK63" s="172"/>
      <c r="AL63" s="172"/>
      <c r="AM63" s="928" t="s">
        <v>277</v>
      </c>
      <c r="AN63" s="928"/>
      <c r="AO63" s="928"/>
      <c r="AP63" s="928"/>
      <c r="AQ63" s="928"/>
      <c r="AR63" s="928"/>
      <c r="AS63" s="970">
        <v>300</v>
      </c>
      <c r="AT63" s="971"/>
      <c r="AU63" s="971"/>
      <c r="AV63" s="971"/>
      <c r="AW63" s="971"/>
      <c r="AX63" s="180"/>
      <c r="AY63" s="956">
        <f>'部数表　３'!M21</f>
        <v>0</v>
      </c>
      <c r="AZ63" s="957"/>
      <c r="BA63" s="957"/>
      <c r="BB63" s="957"/>
      <c r="BC63" s="957"/>
      <c r="BD63" s="184"/>
      <c r="BE63" s="176"/>
      <c r="BF63" s="175"/>
    </row>
    <row r="64" spans="1:58" s="110" customFormat="1" ht="15" customHeight="1" x14ac:dyDescent="0.15">
      <c r="A64" s="1080"/>
      <c r="B64" s="1081"/>
      <c r="C64" s="170"/>
      <c r="D64" s="171"/>
      <c r="E64" s="171"/>
      <c r="F64" s="171"/>
      <c r="G64" s="171"/>
      <c r="H64" s="177">
        <v>1</v>
      </c>
      <c r="I64" s="177">
        <v>1</v>
      </c>
      <c r="J64" s="928" t="s">
        <v>278</v>
      </c>
      <c r="K64" s="928"/>
      <c r="L64" s="928"/>
      <c r="M64" s="928"/>
      <c r="N64" s="928"/>
      <c r="O64" s="929"/>
      <c r="P64" s="930">
        <v>2400</v>
      </c>
      <c r="Q64" s="931"/>
      <c r="R64" s="931"/>
      <c r="S64" s="931"/>
      <c r="T64" s="931"/>
      <c r="U64" s="180"/>
      <c r="V64" s="932"/>
      <c r="W64" s="933"/>
      <c r="X64" s="933"/>
      <c r="Y64" s="933"/>
      <c r="Z64" s="933"/>
      <c r="AA64" s="183"/>
      <c r="AB64" s="176"/>
      <c r="AC64" s="175"/>
      <c r="AD64" s="950"/>
      <c r="AE64" s="951"/>
      <c r="AF64" s="227"/>
      <c r="AG64" s="228"/>
      <c r="AH64" s="228"/>
      <c r="AI64" s="228"/>
      <c r="AJ64" s="207"/>
      <c r="AK64" s="207"/>
      <c r="AL64" s="207"/>
      <c r="AM64" s="921" t="s">
        <v>16</v>
      </c>
      <c r="AN64" s="921"/>
      <c r="AO64" s="921"/>
      <c r="AP64" s="921"/>
      <c r="AQ64" s="921"/>
      <c r="AR64" s="921"/>
      <c r="AS64" s="962">
        <f>SUM(AS59:AW63)</f>
        <v>14220</v>
      </c>
      <c r="AT64" s="963"/>
      <c r="AU64" s="963"/>
      <c r="AV64" s="963"/>
      <c r="AW64" s="963"/>
      <c r="AX64" s="222"/>
      <c r="AY64" s="960">
        <f>SUM(AY59:BC63)</f>
        <v>0</v>
      </c>
      <c r="AZ64" s="961"/>
      <c r="BA64" s="961"/>
      <c r="BB64" s="961"/>
      <c r="BC64" s="961"/>
      <c r="BD64" s="229"/>
      <c r="BE64" s="210"/>
      <c r="BF64" s="211"/>
    </row>
    <row r="65" spans="1:58" s="110" customFormat="1" ht="15" customHeight="1" x14ac:dyDescent="0.15">
      <c r="A65" s="280"/>
      <c r="B65" s="278"/>
      <c r="C65" s="170"/>
      <c r="D65" s="171"/>
      <c r="E65" s="171"/>
      <c r="F65" s="171"/>
      <c r="G65" s="171"/>
      <c r="H65" s="177">
        <v>1</v>
      </c>
      <c r="I65" s="177">
        <v>2</v>
      </c>
      <c r="J65" s="928" t="s">
        <v>279</v>
      </c>
      <c r="K65" s="928"/>
      <c r="L65" s="928"/>
      <c r="M65" s="928"/>
      <c r="N65" s="928"/>
      <c r="O65" s="929"/>
      <c r="P65" s="930">
        <v>2800</v>
      </c>
      <c r="Q65" s="931"/>
      <c r="R65" s="931"/>
      <c r="S65" s="931"/>
      <c r="T65" s="931"/>
      <c r="U65" s="180"/>
      <c r="V65" s="932"/>
      <c r="W65" s="933"/>
      <c r="X65" s="933"/>
      <c r="Y65" s="933"/>
      <c r="Z65" s="933"/>
      <c r="AA65" s="183"/>
      <c r="AB65" s="176"/>
      <c r="AC65" s="175"/>
      <c r="AD65" s="168" t="s">
        <v>246</v>
      </c>
      <c r="AE65" s="230">
        <v>1</v>
      </c>
      <c r="AF65" s="231">
        <v>1</v>
      </c>
      <c r="AG65" s="232">
        <v>3</v>
      </c>
      <c r="AH65" s="232" t="s">
        <v>246</v>
      </c>
      <c r="AI65" s="232">
        <v>5</v>
      </c>
      <c r="AJ65" s="233"/>
      <c r="AK65" s="233"/>
      <c r="AL65" s="233"/>
      <c r="AM65" s="964" t="s">
        <v>129</v>
      </c>
      <c r="AN65" s="964"/>
      <c r="AO65" s="964"/>
      <c r="AP65" s="964"/>
      <c r="AQ65" s="964"/>
      <c r="AR65" s="965"/>
      <c r="AS65" s="966">
        <v>1370</v>
      </c>
      <c r="AT65" s="967"/>
      <c r="AU65" s="967"/>
      <c r="AV65" s="967"/>
      <c r="AW65" s="967"/>
      <c r="AX65" s="234"/>
      <c r="AY65" s="968">
        <f>'部数表　３'!M33</f>
        <v>0</v>
      </c>
      <c r="AZ65" s="969"/>
      <c r="BA65" s="969"/>
      <c r="BB65" s="969"/>
      <c r="BC65" s="969"/>
      <c r="BD65" s="235"/>
      <c r="BE65" s="192"/>
      <c r="BF65" s="193"/>
    </row>
    <row r="66" spans="1:58" s="110" customFormat="1" ht="15" customHeight="1" x14ac:dyDescent="0.15">
      <c r="A66" s="282"/>
      <c r="B66" s="283"/>
      <c r="C66" s="170"/>
      <c r="D66" s="171"/>
      <c r="E66" s="171"/>
      <c r="F66" s="171"/>
      <c r="G66" s="171"/>
      <c r="H66" s="177"/>
      <c r="I66" s="177"/>
      <c r="J66" s="216"/>
      <c r="K66" s="216"/>
      <c r="L66" s="216"/>
      <c r="M66" s="216"/>
      <c r="N66" s="216"/>
      <c r="O66" s="217"/>
      <c r="P66" s="178"/>
      <c r="Q66" s="179"/>
      <c r="R66" s="179"/>
      <c r="S66" s="179"/>
      <c r="T66" s="179"/>
      <c r="U66" s="180"/>
      <c r="V66" s="181"/>
      <c r="W66" s="182"/>
      <c r="X66" s="182"/>
      <c r="Y66" s="182"/>
      <c r="Z66" s="182"/>
      <c r="AA66" s="183"/>
      <c r="AB66" s="176"/>
      <c r="AC66" s="175"/>
      <c r="AD66" s="168" t="s">
        <v>246</v>
      </c>
      <c r="AE66" s="169">
        <v>8</v>
      </c>
      <c r="AF66" s="215">
        <v>1</v>
      </c>
      <c r="AG66" s="177">
        <v>3</v>
      </c>
      <c r="AH66" s="177" t="s">
        <v>246</v>
      </c>
      <c r="AI66" s="177">
        <v>4</v>
      </c>
      <c r="AJ66" s="172"/>
      <c r="AK66" s="172"/>
      <c r="AL66" s="172"/>
      <c r="AM66" s="928" t="s">
        <v>280</v>
      </c>
      <c r="AN66" s="928"/>
      <c r="AO66" s="928"/>
      <c r="AP66" s="928"/>
      <c r="AQ66" s="928"/>
      <c r="AR66" s="929"/>
      <c r="AS66" s="930">
        <v>500</v>
      </c>
      <c r="AT66" s="931"/>
      <c r="AU66" s="931"/>
      <c r="AV66" s="931"/>
      <c r="AW66" s="931"/>
      <c r="AX66" s="180"/>
      <c r="AY66" s="945">
        <f>'部数表　３'!M34</f>
        <v>0</v>
      </c>
      <c r="AZ66" s="946"/>
      <c r="BA66" s="946"/>
      <c r="BB66" s="946"/>
      <c r="BC66" s="946"/>
      <c r="BD66" s="184"/>
      <c r="BE66" s="176"/>
      <c r="BF66" s="175"/>
    </row>
    <row r="67" spans="1:58" s="110" customFormat="1" ht="15" customHeight="1" x14ac:dyDescent="0.15">
      <c r="A67" s="282"/>
      <c r="B67" s="283"/>
      <c r="C67" s="176"/>
      <c r="D67" s="172"/>
      <c r="E67" s="172"/>
      <c r="F67" s="172"/>
      <c r="G67" s="172"/>
      <c r="H67" s="216"/>
      <c r="I67" s="216"/>
      <c r="J67" s="216"/>
      <c r="K67" s="216"/>
      <c r="L67" s="216"/>
      <c r="M67" s="216"/>
      <c r="N67" s="216"/>
      <c r="O67" s="217"/>
      <c r="P67" s="178"/>
      <c r="Q67" s="179"/>
      <c r="R67" s="179"/>
      <c r="S67" s="179"/>
      <c r="T67" s="179"/>
      <c r="U67" s="180"/>
      <c r="V67" s="181"/>
      <c r="W67" s="182"/>
      <c r="X67" s="182"/>
      <c r="Y67" s="182"/>
      <c r="Z67" s="182"/>
      <c r="AA67" s="183"/>
      <c r="AB67" s="176"/>
      <c r="AC67" s="175"/>
      <c r="AD67" s="947" t="s">
        <v>281</v>
      </c>
      <c r="AE67" s="948"/>
      <c r="AF67" s="215">
        <v>1</v>
      </c>
      <c r="AG67" s="177">
        <v>3</v>
      </c>
      <c r="AH67" s="177" t="s">
        <v>246</v>
      </c>
      <c r="AI67" s="177">
        <v>6</v>
      </c>
      <c r="AJ67" s="172"/>
      <c r="AK67" s="172"/>
      <c r="AL67" s="172"/>
      <c r="AM67" s="928" t="s">
        <v>282</v>
      </c>
      <c r="AN67" s="928"/>
      <c r="AO67" s="928"/>
      <c r="AP67" s="928"/>
      <c r="AQ67" s="928"/>
      <c r="AR67" s="929"/>
      <c r="AS67" s="930">
        <v>540</v>
      </c>
      <c r="AT67" s="931"/>
      <c r="AU67" s="931"/>
      <c r="AV67" s="931"/>
      <c r="AW67" s="931"/>
      <c r="AX67" s="180"/>
      <c r="AY67" s="945">
        <f>'部数表　３'!M35</f>
        <v>0</v>
      </c>
      <c r="AZ67" s="946"/>
      <c r="BA67" s="946"/>
      <c r="BB67" s="946"/>
      <c r="BC67" s="946"/>
      <c r="BD67" s="184"/>
      <c r="BE67" s="176"/>
      <c r="BF67" s="175"/>
    </row>
    <row r="68" spans="1:58" s="110" customFormat="1" ht="15" customHeight="1" x14ac:dyDescent="0.15">
      <c r="A68" s="282"/>
      <c r="B68" s="283"/>
      <c r="C68" s="176"/>
      <c r="D68" s="172"/>
      <c r="E68" s="172"/>
      <c r="F68" s="172"/>
      <c r="G68" s="172"/>
      <c r="H68" s="216"/>
      <c r="I68" s="216"/>
      <c r="J68" s="216"/>
      <c r="K68" s="216"/>
      <c r="L68" s="216"/>
      <c r="M68" s="216"/>
      <c r="N68" s="216"/>
      <c r="O68" s="217"/>
      <c r="P68" s="178"/>
      <c r="Q68" s="179"/>
      <c r="R68" s="179"/>
      <c r="S68" s="179"/>
      <c r="T68" s="179"/>
      <c r="U68" s="180"/>
      <c r="V68" s="181"/>
      <c r="W68" s="182"/>
      <c r="X68" s="182"/>
      <c r="Y68" s="182"/>
      <c r="Z68" s="182"/>
      <c r="AA68" s="183"/>
      <c r="AB68" s="176"/>
      <c r="AC68" s="175"/>
      <c r="AD68" s="949"/>
      <c r="AE68" s="948"/>
      <c r="AF68" s="170"/>
      <c r="AG68" s="171"/>
      <c r="AH68" s="171"/>
      <c r="AI68" s="171"/>
      <c r="AJ68" s="172"/>
      <c r="AK68" s="172"/>
      <c r="AL68" s="172"/>
      <c r="AM68" s="928"/>
      <c r="AN68" s="928"/>
      <c r="AO68" s="928"/>
      <c r="AP68" s="928"/>
      <c r="AQ68" s="928"/>
      <c r="AR68" s="928"/>
      <c r="AS68" s="952"/>
      <c r="AT68" s="953"/>
      <c r="AU68" s="953"/>
      <c r="AV68" s="953"/>
      <c r="AW68" s="953"/>
      <c r="AX68" s="174"/>
      <c r="AY68" s="954"/>
      <c r="AZ68" s="955"/>
      <c r="BA68" s="955"/>
      <c r="BB68" s="955"/>
      <c r="BC68" s="955"/>
      <c r="BD68" s="172"/>
      <c r="BE68" s="176"/>
      <c r="BF68" s="175"/>
    </row>
    <row r="69" spans="1:58" s="110" customFormat="1" ht="15" customHeight="1" x14ac:dyDescent="0.15">
      <c r="A69" s="282"/>
      <c r="B69" s="283"/>
      <c r="C69" s="176"/>
      <c r="D69" s="172"/>
      <c r="E69" s="172"/>
      <c r="F69" s="172"/>
      <c r="G69" s="172"/>
      <c r="H69" s="216"/>
      <c r="I69" s="216"/>
      <c r="J69" s="216"/>
      <c r="K69" s="216"/>
      <c r="L69" s="216"/>
      <c r="M69" s="216"/>
      <c r="N69" s="216"/>
      <c r="O69" s="217"/>
      <c r="P69" s="178"/>
      <c r="Q69" s="179"/>
      <c r="R69" s="179"/>
      <c r="S69" s="179"/>
      <c r="T69" s="179"/>
      <c r="U69" s="180"/>
      <c r="V69" s="181"/>
      <c r="W69" s="182"/>
      <c r="X69" s="182"/>
      <c r="Y69" s="182"/>
      <c r="Z69" s="182"/>
      <c r="AA69" s="183"/>
      <c r="AB69" s="176"/>
      <c r="AC69" s="175"/>
      <c r="AD69" s="950"/>
      <c r="AE69" s="951"/>
      <c r="AF69" s="205"/>
      <c r="AG69" s="206"/>
      <c r="AH69" s="206"/>
      <c r="AI69" s="206"/>
      <c r="AJ69" s="207"/>
      <c r="AK69" s="207"/>
      <c r="AL69" s="207"/>
      <c r="AM69" s="921" t="s">
        <v>16</v>
      </c>
      <c r="AN69" s="921"/>
      <c r="AO69" s="921"/>
      <c r="AP69" s="921"/>
      <c r="AQ69" s="921"/>
      <c r="AR69" s="921"/>
      <c r="AS69" s="958">
        <f>SUM(AS65:AW68)</f>
        <v>2410</v>
      </c>
      <c r="AT69" s="959"/>
      <c r="AU69" s="959"/>
      <c r="AV69" s="959"/>
      <c r="AW69" s="959"/>
      <c r="AX69" s="222"/>
      <c r="AY69" s="960">
        <f>SUM(AY65:BC68)</f>
        <v>0</v>
      </c>
      <c r="AZ69" s="961"/>
      <c r="BA69" s="961"/>
      <c r="BB69" s="961"/>
      <c r="BC69" s="961"/>
      <c r="BD69" s="223"/>
      <c r="BE69" s="210"/>
      <c r="BF69" s="211"/>
    </row>
    <row r="70" spans="1:58" ht="15" customHeight="1" x14ac:dyDescent="0.15">
      <c r="A70" s="138"/>
      <c r="C70" s="238"/>
      <c r="D70" s="239"/>
      <c r="E70" s="239"/>
      <c r="F70" s="239"/>
      <c r="G70" s="239"/>
      <c r="H70" s="239"/>
      <c r="I70" s="239"/>
      <c r="J70" s="239"/>
      <c r="K70" s="239"/>
      <c r="L70" s="239"/>
      <c r="M70" s="239"/>
      <c r="N70" s="239"/>
      <c r="O70" s="239"/>
      <c r="P70" s="240"/>
      <c r="Q70" s="239"/>
      <c r="R70" s="239"/>
      <c r="S70" s="239"/>
      <c r="T70" s="239"/>
      <c r="U70" s="241"/>
      <c r="V70" s="239"/>
      <c r="W70" s="239"/>
      <c r="X70" s="239"/>
      <c r="Y70" s="239"/>
      <c r="Z70" s="239"/>
      <c r="AA70" s="242"/>
      <c r="AB70" s="243"/>
      <c r="AC70" s="244"/>
      <c r="AD70" s="138"/>
      <c r="AY70" s="941"/>
      <c r="AZ70" s="941"/>
      <c r="BA70" s="941"/>
      <c r="BB70" s="941"/>
      <c r="BC70" s="941"/>
      <c r="BD70" s="247"/>
      <c r="BF70" s="137"/>
    </row>
    <row r="71" spans="1:58" ht="15" customHeight="1" x14ac:dyDescent="0.15">
      <c r="A71" s="138"/>
      <c r="C71" s="238"/>
      <c r="D71" s="239"/>
      <c r="E71" s="239"/>
      <c r="F71" s="239"/>
      <c r="G71" s="239"/>
      <c r="H71" s="239"/>
      <c r="I71" s="239"/>
      <c r="J71" s="239"/>
      <c r="K71" s="239"/>
      <c r="L71" s="239"/>
      <c r="M71" s="239"/>
      <c r="N71" s="239"/>
      <c r="O71" s="239"/>
      <c r="P71" s="240"/>
      <c r="Q71" s="239"/>
      <c r="R71" s="239"/>
      <c r="S71" s="239"/>
      <c r="T71" s="239"/>
      <c r="U71" s="241"/>
      <c r="V71" s="239"/>
      <c r="W71" s="239"/>
      <c r="X71" s="239"/>
      <c r="Y71" s="239"/>
      <c r="Z71" s="239"/>
      <c r="AA71" s="242"/>
      <c r="AB71" s="238"/>
      <c r="AC71" s="242"/>
      <c r="AD71" s="138"/>
      <c r="AF71" s="943" t="s">
        <v>283</v>
      </c>
      <c r="AG71" s="943"/>
      <c r="AH71" s="943"/>
      <c r="AI71" s="943"/>
      <c r="AJ71" s="943"/>
      <c r="AK71" s="943"/>
      <c r="AL71" s="943"/>
      <c r="AM71" s="943"/>
      <c r="AN71" s="943"/>
      <c r="AO71" s="943"/>
      <c r="AR71" s="944">
        <f>SUM(P37,P44,P52,AS37,AS56)</f>
        <v>82770</v>
      </c>
      <c r="AS71" s="944"/>
      <c r="AT71" s="944"/>
      <c r="AU71" s="944"/>
      <c r="AV71" s="944"/>
      <c r="AW71" s="944"/>
      <c r="AX71" s="144"/>
      <c r="AY71" s="942"/>
      <c r="AZ71" s="942"/>
      <c r="BA71" s="942"/>
      <c r="BB71" s="942"/>
      <c r="BC71" s="942"/>
      <c r="BD71" s="248"/>
      <c r="BF71" s="137"/>
    </row>
    <row r="72" spans="1:58" ht="15" customHeight="1" x14ac:dyDescent="0.15">
      <c r="A72" s="138"/>
      <c r="C72" s="238"/>
      <c r="D72" s="239"/>
      <c r="E72" s="239"/>
      <c r="F72" s="239"/>
      <c r="G72" s="239"/>
      <c r="H72" s="239"/>
      <c r="I72" s="239"/>
      <c r="J72" s="239"/>
      <c r="K72" s="239"/>
      <c r="L72" s="239"/>
      <c r="M72" s="239"/>
      <c r="N72" s="239"/>
      <c r="O72" s="239"/>
      <c r="P72" s="240"/>
      <c r="Q72" s="239"/>
      <c r="R72" s="239"/>
      <c r="S72" s="239"/>
      <c r="T72" s="239"/>
      <c r="U72" s="241"/>
      <c r="V72" s="239"/>
      <c r="W72" s="239"/>
      <c r="X72" s="239"/>
      <c r="Y72" s="239"/>
      <c r="Z72" s="239"/>
      <c r="AA72" s="242"/>
      <c r="AB72" s="238"/>
      <c r="AC72" s="242"/>
      <c r="AD72" s="138"/>
      <c r="AY72" s="941">
        <f>SUM(AY64,AY69)</f>
        <v>0</v>
      </c>
      <c r="AZ72" s="941"/>
      <c r="BA72" s="941"/>
      <c r="BB72" s="941"/>
      <c r="BC72" s="941"/>
      <c r="BD72" s="247"/>
      <c r="BF72" s="137"/>
    </row>
    <row r="73" spans="1:58" ht="15" customHeight="1" x14ac:dyDescent="0.15">
      <c r="A73" s="138"/>
      <c r="C73" s="238"/>
      <c r="D73" s="239"/>
      <c r="E73" s="239"/>
      <c r="F73" s="239"/>
      <c r="G73" s="239"/>
      <c r="H73" s="239"/>
      <c r="I73" s="239"/>
      <c r="J73" s="239"/>
      <c r="K73" s="239"/>
      <c r="L73" s="239"/>
      <c r="M73" s="239"/>
      <c r="N73" s="239"/>
      <c r="O73" s="239"/>
      <c r="P73" s="240"/>
      <c r="Q73" s="239"/>
      <c r="R73" s="239"/>
      <c r="S73" s="239"/>
      <c r="T73" s="239"/>
      <c r="U73" s="241"/>
      <c r="V73" s="239"/>
      <c r="W73" s="239"/>
      <c r="X73" s="239"/>
      <c r="Y73" s="239"/>
      <c r="Z73" s="239"/>
      <c r="AA73" s="242"/>
      <c r="AB73" s="238"/>
      <c r="AC73" s="242"/>
      <c r="AD73" s="138"/>
      <c r="AF73" s="943" t="s">
        <v>284</v>
      </c>
      <c r="AG73" s="943"/>
      <c r="AH73" s="943"/>
      <c r="AI73" s="943"/>
      <c r="AJ73" s="943"/>
      <c r="AK73" s="943"/>
      <c r="AL73" s="943"/>
      <c r="AM73" s="943"/>
      <c r="AN73" s="943"/>
      <c r="AO73" s="943"/>
      <c r="AR73" s="944">
        <f>SUM(AS64,AS69)</f>
        <v>16630</v>
      </c>
      <c r="AS73" s="944"/>
      <c r="AT73" s="944"/>
      <c r="AU73" s="944"/>
      <c r="AV73" s="944"/>
      <c r="AW73" s="944"/>
      <c r="AX73" s="144"/>
      <c r="AY73" s="942"/>
      <c r="AZ73" s="942"/>
      <c r="BA73" s="942"/>
      <c r="BB73" s="942"/>
      <c r="BC73" s="942"/>
      <c r="BD73" s="248"/>
      <c r="BF73" s="137"/>
    </row>
    <row r="74" spans="1:58" ht="15" customHeight="1" x14ac:dyDescent="0.15">
      <c r="A74" s="143"/>
      <c r="B74" s="144"/>
      <c r="C74" s="249"/>
      <c r="D74" s="250"/>
      <c r="E74" s="250"/>
      <c r="F74" s="250"/>
      <c r="G74" s="250"/>
      <c r="H74" s="250"/>
      <c r="I74" s="250"/>
      <c r="J74" s="250"/>
      <c r="K74" s="250"/>
      <c r="L74" s="250"/>
      <c r="M74" s="250"/>
      <c r="N74" s="250"/>
      <c r="O74" s="250"/>
      <c r="P74" s="251"/>
      <c r="Q74" s="250"/>
      <c r="R74" s="250"/>
      <c r="S74" s="250"/>
      <c r="T74" s="250"/>
      <c r="U74" s="252"/>
      <c r="V74" s="250"/>
      <c r="W74" s="250"/>
      <c r="X74" s="250"/>
      <c r="Y74" s="250"/>
      <c r="Z74" s="250"/>
      <c r="AA74" s="253"/>
      <c r="AB74" s="249"/>
      <c r="AC74" s="253"/>
      <c r="AD74" s="143"/>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5"/>
    </row>
    <row r="75" spans="1:58" ht="4.5" customHeight="1" x14ac:dyDescent="0.15">
      <c r="A75" s="138"/>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6"/>
    </row>
    <row r="76" spans="1:58" ht="14.25" customHeight="1" x14ac:dyDescent="0.15">
      <c r="A76" s="254" t="s">
        <v>285</v>
      </c>
      <c r="J76" s="260"/>
      <c r="K76" s="110"/>
      <c r="L76" s="110"/>
      <c r="M76" s="110"/>
      <c r="N76" s="110"/>
      <c r="O76" s="110"/>
      <c r="P76" s="110"/>
      <c r="Q76" s="270"/>
      <c r="R76" s="270"/>
      <c r="S76" s="270"/>
      <c r="T76" s="270"/>
      <c r="U76" s="270"/>
      <c r="V76" s="110"/>
      <c r="W76" s="270"/>
      <c r="X76" s="270"/>
      <c r="Y76" s="270"/>
      <c r="Z76" s="270"/>
      <c r="AC76" s="256" t="s">
        <v>287</v>
      </c>
      <c r="AD76" s="257" t="s">
        <v>288</v>
      </c>
      <c r="BF76" s="137"/>
    </row>
    <row r="77" spans="1:58" ht="15" customHeight="1" x14ac:dyDescent="0.15">
      <c r="A77" s="258"/>
      <c r="B77" s="259"/>
      <c r="C77" s="259"/>
      <c r="D77" s="259"/>
      <c r="E77" s="259"/>
      <c r="F77" s="259"/>
      <c r="G77" s="260"/>
      <c r="H77" s="260"/>
      <c r="I77" s="260"/>
      <c r="J77" s="260"/>
      <c r="K77" s="260"/>
      <c r="L77" s="260"/>
      <c r="M77" s="260"/>
      <c r="N77" s="260"/>
      <c r="O77" s="260"/>
      <c r="P77" s="270"/>
      <c r="Q77" s="270"/>
      <c r="R77" s="270"/>
      <c r="S77" s="270"/>
      <c r="T77" s="270"/>
      <c r="U77" s="270"/>
      <c r="V77" s="271"/>
      <c r="W77" s="271"/>
      <c r="X77" s="271"/>
      <c r="Y77" s="271"/>
      <c r="Z77" s="271"/>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63"/>
    </row>
    <row r="78" spans="1:58" ht="14.25" customHeight="1" x14ac:dyDescent="0.15">
      <c r="A78" s="258"/>
      <c r="B78" s="259"/>
      <c r="C78" s="259"/>
      <c r="D78" s="259"/>
      <c r="E78" s="259"/>
      <c r="F78" s="259"/>
      <c r="G78" s="260"/>
      <c r="H78" s="260"/>
      <c r="I78" s="260"/>
      <c r="J78" s="265"/>
      <c r="K78" s="265"/>
      <c r="L78" s="265"/>
      <c r="M78" s="265"/>
      <c r="N78" s="265"/>
      <c r="O78" s="265"/>
      <c r="P78" s="284"/>
      <c r="Q78" s="284"/>
      <c r="R78" s="284"/>
      <c r="S78" s="284"/>
      <c r="T78" s="284"/>
      <c r="U78" s="270"/>
      <c r="V78" s="285"/>
      <c r="W78" s="285"/>
      <c r="X78" s="285"/>
      <c r="Y78" s="285"/>
      <c r="Z78" s="285"/>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63"/>
    </row>
    <row r="79" spans="1:58" ht="15" customHeight="1" x14ac:dyDescent="0.15">
      <c r="A79" s="258"/>
      <c r="B79" s="259"/>
      <c r="C79" s="259"/>
      <c r="D79" s="259"/>
      <c r="E79" s="259"/>
      <c r="F79" s="259"/>
      <c r="G79" s="260"/>
      <c r="H79" s="260"/>
      <c r="I79" s="260"/>
      <c r="J79" s="260"/>
      <c r="K79" s="260"/>
      <c r="L79" s="260"/>
      <c r="M79" s="260"/>
      <c r="N79" s="260"/>
      <c r="O79" s="260"/>
      <c r="P79" s="270"/>
      <c r="Q79" s="270"/>
      <c r="R79" s="270"/>
      <c r="S79" s="270"/>
      <c r="T79" s="270"/>
      <c r="U79" s="270"/>
      <c r="V79" s="272"/>
      <c r="W79" s="272"/>
      <c r="X79" s="272"/>
      <c r="Y79" s="272"/>
      <c r="Z79" s="272"/>
      <c r="AA79" s="259"/>
      <c r="AB79" s="259"/>
      <c r="AC79" s="259"/>
      <c r="AD79" s="259"/>
      <c r="AE79" s="259"/>
      <c r="AF79" s="260"/>
      <c r="AG79" s="260"/>
      <c r="AH79" s="260"/>
      <c r="AI79" s="260"/>
      <c r="AJ79" s="260"/>
      <c r="AK79" s="260"/>
      <c r="AL79" s="260"/>
      <c r="AM79" s="260"/>
      <c r="AN79" s="270"/>
      <c r="AO79" s="270"/>
      <c r="AP79" s="270"/>
      <c r="AQ79" s="270"/>
      <c r="AR79" s="270"/>
      <c r="AS79" s="270"/>
      <c r="AT79" s="271"/>
      <c r="AU79" s="271"/>
      <c r="AV79" s="271"/>
      <c r="AW79" s="271"/>
      <c r="AX79" s="271"/>
      <c r="AY79" s="259"/>
      <c r="AZ79" s="259"/>
      <c r="BA79" s="259"/>
      <c r="BB79" s="259"/>
      <c r="BC79" s="259"/>
      <c r="BD79" s="259"/>
      <c r="BE79" s="259"/>
      <c r="BF79" s="263"/>
    </row>
    <row r="80" spans="1:58" ht="15" customHeight="1" x14ac:dyDescent="0.15">
      <c r="A80" s="258"/>
      <c r="B80" s="259"/>
      <c r="C80" s="259"/>
      <c r="D80" s="259"/>
      <c r="E80" s="259"/>
      <c r="F80" s="259"/>
      <c r="G80" s="260"/>
      <c r="H80" s="260"/>
      <c r="I80" s="260"/>
      <c r="J80" s="260"/>
      <c r="K80" s="260"/>
      <c r="L80" s="260"/>
      <c r="M80" s="260"/>
      <c r="N80" s="260"/>
      <c r="O80" s="260"/>
      <c r="P80" s="270"/>
      <c r="Q80" s="270"/>
      <c r="R80" s="270"/>
      <c r="S80" s="270"/>
      <c r="T80" s="270"/>
      <c r="U80" s="270"/>
      <c r="V80" s="272"/>
      <c r="W80" s="272"/>
      <c r="X80" s="272"/>
      <c r="Y80" s="272"/>
      <c r="Z80" s="272"/>
      <c r="AA80" s="259"/>
      <c r="AB80" s="259"/>
      <c r="AC80" s="259"/>
      <c r="AD80" s="259"/>
      <c r="AE80" s="259"/>
      <c r="AF80" s="260"/>
      <c r="AG80" s="260"/>
      <c r="AH80" s="260"/>
      <c r="AI80" s="260"/>
      <c r="AJ80" s="260"/>
      <c r="AK80" s="260"/>
      <c r="AL80" s="260"/>
      <c r="AM80" s="260"/>
      <c r="AN80" s="270"/>
      <c r="AO80" s="270"/>
      <c r="AP80" s="270"/>
      <c r="AQ80" s="270"/>
      <c r="AR80" s="270"/>
      <c r="AS80" s="270"/>
      <c r="AT80" s="272"/>
      <c r="AU80" s="272"/>
      <c r="AV80" s="272"/>
      <c r="AW80" s="272"/>
      <c r="AX80" s="272"/>
      <c r="AY80" s="259"/>
      <c r="AZ80" s="259"/>
      <c r="BA80" s="259"/>
      <c r="BB80" s="259"/>
      <c r="BC80" s="259"/>
      <c r="BD80" s="259"/>
      <c r="BE80" s="259"/>
      <c r="BF80" s="263"/>
    </row>
    <row r="81" spans="1:58" ht="15" customHeight="1" x14ac:dyDescent="0.15">
      <c r="A81" s="258"/>
      <c r="B81" s="259"/>
      <c r="C81" s="259"/>
      <c r="D81" s="259"/>
      <c r="E81" s="259"/>
      <c r="F81" s="259"/>
      <c r="G81" s="260"/>
      <c r="H81" s="260"/>
      <c r="I81" s="260"/>
      <c r="J81" s="260"/>
      <c r="K81" s="260"/>
      <c r="L81" s="260"/>
      <c r="M81" s="260"/>
      <c r="N81" s="260"/>
      <c r="O81" s="260"/>
      <c r="P81" s="270"/>
      <c r="Q81" s="270"/>
      <c r="R81" s="270"/>
      <c r="S81" s="270"/>
      <c r="T81" s="270"/>
      <c r="U81" s="270"/>
      <c r="V81" s="272"/>
      <c r="W81" s="272"/>
      <c r="X81" s="272"/>
      <c r="Y81" s="272"/>
      <c r="Z81" s="272"/>
      <c r="AA81" s="259"/>
      <c r="AB81" s="259"/>
      <c r="AC81" s="259"/>
      <c r="AD81" s="259"/>
      <c r="AE81" s="259"/>
      <c r="AF81" s="260"/>
      <c r="AG81" s="260"/>
      <c r="AH81" s="260"/>
      <c r="AI81" s="260"/>
      <c r="AJ81" s="260"/>
      <c r="AK81" s="260"/>
      <c r="AL81" s="260"/>
      <c r="AM81" s="260"/>
      <c r="AN81" s="270"/>
      <c r="AO81" s="270"/>
      <c r="AP81" s="270"/>
      <c r="AQ81" s="270"/>
      <c r="AR81" s="270"/>
      <c r="AS81" s="270"/>
      <c r="AT81" s="272"/>
      <c r="AU81" s="272"/>
      <c r="AV81" s="272"/>
      <c r="AW81" s="272"/>
      <c r="AX81" s="272"/>
      <c r="AY81" s="259"/>
      <c r="AZ81" s="259"/>
      <c r="BA81" s="259"/>
      <c r="BB81" s="259"/>
      <c r="BC81" s="259"/>
      <c r="BD81" s="259"/>
      <c r="BE81" s="259"/>
      <c r="BF81" s="263"/>
    </row>
    <row r="82" spans="1:58" ht="15" customHeight="1" x14ac:dyDescent="0.15">
      <c r="A82" s="258"/>
      <c r="B82" s="259"/>
      <c r="C82" s="259"/>
      <c r="D82" s="259"/>
      <c r="E82" s="259"/>
      <c r="F82" s="259"/>
      <c r="G82" s="260"/>
      <c r="H82" s="260"/>
      <c r="I82" s="260"/>
      <c r="J82" s="260"/>
      <c r="K82" s="260"/>
      <c r="L82" s="260"/>
      <c r="M82" s="260"/>
      <c r="N82" s="260"/>
      <c r="O82" s="260"/>
      <c r="P82" s="270"/>
      <c r="Q82" s="270"/>
      <c r="R82" s="270"/>
      <c r="S82" s="270"/>
      <c r="T82" s="270"/>
      <c r="U82" s="270"/>
      <c r="V82" s="272"/>
      <c r="W82" s="272"/>
      <c r="X82" s="272"/>
      <c r="Y82" s="272"/>
      <c r="Z82" s="272"/>
      <c r="AA82" s="259"/>
      <c r="AB82" s="259"/>
      <c r="AC82" s="259"/>
      <c r="AD82" s="259"/>
      <c r="AE82" s="259"/>
      <c r="AF82" s="260"/>
      <c r="AG82" s="260"/>
      <c r="AH82" s="260"/>
      <c r="AI82" s="260"/>
      <c r="AJ82" s="260"/>
      <c r="AK82" s="260"/>
      <c r="AL82" s="260"/>
      <c r="AM82" s="260"/>
      <c r="AN82" s="270"/>
      <c r="AO82" s="270"/>
      <c r="AP82" s="270"/>
      <c r="AQ82" s="270"/>
      <c r="AR82" s="270"/>
      <c r="AS82" s="270"/>
      <c r="AT82" s="272"/>
      <c r="AU82" s="272"/>
      <c r="AV82" s="272"/>
      <c r="AW82" s="272"/>
      <c r="AX82" s="272"/>
      <c r="AY82" s="259"/>
      <c r="AZ82" s="259"/>
      <c r="BA82" s="259"/>
      <c r="BB82" s="259"/>
      <c r="BC82" s="259"/>
      <c r="BD82" s="259"/>
      <c r="BE82" s="259"/>
      <c r="BF82" s="263"/>
    </row>
    <row r="83" spans="1:58" ht="15" customHeight="1" x14ac:dyDescent="0.15">
      <c r="A83" s="258"/>
      <c r="B83" s="259"/>
      <c r="C83" s="259"/>
      <c r="D83" s="259"/>
      <c r="E83" s="259"/>
      <c r="F83" s="259"/>
      <c r="G83" s="260"/>
      <c r="H83" s="260"/>
      <c r="I83" s="260"/>
      <c r="J83" s="260"/>
      <c r="K83" s="260"/>
      <c r="L83" s="260"/>
      <c r="M83" s="260"/>
      <c r="N83" s="260"/>
      <c r="O83" s="260"/>
      <c r="P83" s="270"/>
      <c r="Q83" s="270"/>
      <c r="R83" s="270"/>
      <c r="S83" s="270"/>
      <c r="T83" s="270"/>
      <c r="U83" s="270"/>
      <c r="V83" s="272"/>
      <c r="W83" s="272"/>
      <c r="X83" s="272"/>
      <c r="Y83" s="272"/>
      <c r="Z83" s="272"/>
      <c r="AA83" s="259"/>
      <c r="AB83" s="259"/>
      <c r="AC83" s="259"/>
      <c r="AD83" s="259"/>
      <c r="AE83" s="259"/>
      <c r="AF83" s="260"/>
      <c r="AG83" s="260"/>
      <c r="AH83" s="260"/>
      <c r="AI83" s="260"/>
      <c r="AJ83" s="260"/>
      <c r="AK83" s="260"/>
      <c r="AL83" s="260"/>
      <c r="AM83" s="260"/>
      <c r="AN83" s="270"/>
      <c r="AO83" s="270"/>
      <c r="AP83" s="270"/>
      <c r="AQ83" s="270"/>
      <c r="AR83" s="270"/>
      <c r="AS83" s="270"/>
      <c r="AT83" s="272"/>
      <c r="AU83" s="272"/>
      <c r="AV83" s="272"/>
      <c r="AW83" s="272"/>
      <c r="AX83" s="272"/>
      <c r="AY83" s="259"/>
      <c r="AZ83" s="259"/>
      <c r="BA83" s="259"/>
      <c r="BB83" s="259"/>
      <c r="BC83" s="259"/>
      <c r="BD83" s="259"/>
      <c r="BE83" s="259"/>
      <c r="BF83" s="263"/>
    </row>
    <row r="84" spans="1:58" ht="11.25" customHeight="1" x14ac:dyDescent="0.15">
      <c r="A84" s="274"/>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c r="AZ84" s="275"/>
      <c r="BA84" s="275"/>
      <c r="BB84" s="275"/>
      <c r="BC84" s="275"/>
      <c r="BD84" s="275"/>
      <c r="BE84" s="275"/>
      <c r="BF84" s="276"/>
    </row>
    <row r="85" spans="1:58" ht="11.25" customHeight="1" x14ac:dyDescent="0.15">
      <c r="BF85" s="142" t="s">
        <v>287</v>
      </c>
    </row>
  </sheetData>
  <mergeCells count="293">
    <mergeCell ref="A1:J4"/>
    <mergeCell ref="U1:AL2"/>
    <mergeCell ref="AP1:BF2"/>
    <mergeCell ref="AQ3:BF4"/>
    <mergeCell ref="AA4:AG4"/>
    <mergeCell ref="U6:W7"/>
    <mergeCell ref="A7:D9"/>
    <mergeCell ref="E7:R9"/>
    <mergeCell ref="X7:AA7"/>
    <mergeCell ref="AB7:AD7"/>
    <mergeCell ref="U9:W10"/>
    <mergeCell ref="AJ7:AK7"/>
    <mergeCell ref="AL7:AS7"/>
    <mergeCell ref="AW7:BF9"/>
    <mergeCell ref="AB8:AD8"/>
    <mergeCell ref="AF8:AH9"/>
    <mergeCell ref="AJ8:AK8"/>
    <mergeCell ref="AN24:AO25"/>
    <mergeCell ref="AP24:AP25"/>
    <mergeCell ref="AQ24:AR25"/>
    <mergeCell ref="AX24:AZ25"/>
    <mergeCell ref="AX17:AX18"/>
    <mergeCell ref="AT17:AT18"/>
    <mergeCell ref="AU17:AW18"/>
    <mergeCell ref="AU24:AW25"/>
    <mergeCell ref="AM24:AM25"/>
    <mergeCell ref="AT24:AT25"/>
    <mergeCell ref="X9:AA9"/>
    <mergeCell ref="AB9:AD9"/>
    <mergeCell ref="AJ9:AK9"/>
    <mergeCell ref="AL9:AS9"/>
    <mergeCell ref="F21:M22"/>
    <mergeCell ref="N21:O22"/>
    <mergeCell ref="F14:M15"/>
    <mergeCell ref="N14:O15"/>
    <mergeCell ref="P14:Q15"/>
    <mergeCell ref="AF17:AK18"/>
    <mergeCell ref="AL17:AP18"/>
    <mergeCell ref="AQ17:AS18"/>
    <mergeCell ref="AI21:BF23"/>
    <mergeCell ref="AQ14:BE16"/>
    <mergeCell ref="A11:D12"/>
    <mergeCell ref="F11:Y12"/>
    <mergeCell ref="AC11:AI11"/>
    <mergeCell ref="AC12:BE13"/>
    <mergeCell ref="AY17:BA18"/>
    <mergeCell ref="R21:S22"/>
    <mergeCell ref="R14:S15"/>
    <mergeCell ref="T14:U15"/>
    <mergeCell ref="V14:W15"/>
    <mergeCell ref="A18:D18"/>
    <mergeCell ref="F18:Y19"/>
    <mergeCell ref="A19:D19"/>
    <mergeCell ref="AB19:AH20"/>
    <mergeCell ref="AI19:BF20"/>
    <mergeCell ref="AB17:AE18"/>
    <mergeCell ref="BB17:BB18"/>
    <mergeCell ref="X14:Y15"/>
    <mergeCell ref="AC14:AP16"/>
    <mergeCell ref="A26:D27"/>
    <mergeCell ref="H26:U27"/>
    <mergeCell ref="V26:W27"/>
    <mergeCell ref="X26:AA27"/>
    <mergeCell ref="AB26:AD27"/>
    <mergeCell ref="AE26:AG27"/>
    <mergeCell ref="X21:Y22"/>
    <mergeCell ref="AB21:AH23"/>
    <mergeCell ref="T21:U22"/>
    <mergeCell ref="V21:W22"/>
    <mergeCell ref="P21:Q22"/>
    <mergeCell ref="AI24:AL25"/>
    <mergeCell ref="BA24:BB25"/>
    <mergeCell ref="BC24:BC25"/>
    <mergeCell ref="BD24:BF25"/>
    <mergeCell ref="AS24:AS25"/>
    <mergeCell ref="A24:D25"/>
    <mergeCell ref="E24:AA25"/>
    <mergeCell ref="AB24:AE25"/>
    <mergeCell ref="AF24:AG25"/>
    <mergeCell ref="AH24:AH25"/>
    <mergeCell ref="BE36:BF36"/>
    <mergeCell ref="AZ31:BF31"/>
    <mergeCell ref="AZ36:BC36"/>
    <mergeCell ref="Z31:AF31"/>
    <mergeCell ref="AG31:AK31"/>
    <mergeCell ref="AL31:AP31"/>
    <mergeCell ref="AQ31:AT31"/>
    <mergeCell ref="AF33:AM34"/>
    <mergeCell ref="AN33:AS34"/>
    <mergeCell ref="AT33:AY34"/>
    <mergeCell ref="AT26:AV27"/>
    <mergeCell ref="AW26:AY27"/>
    <mergeCell ref="AO29:AS29"/>
    <mergeCell ref="AT29:AV29"/>
    <mergeCell ref="AW29:AZ29"/>
    <mergeCell ref="BA29:BF29"/>
    <mergeCell ref="AB29:AI29"/>
    <mergeCell ref="AJ29:AN29"/>
    <mergeCell ref="AH26:AJ27"/>
    <mergeCell ref="AK26:AM27"/>
    <mergeCell ref="AN26:AP27"/>
    <mergeCell ref="AQ26:AS27"/>
    <mergeCell ref="BA26:BB27"/>
    <mergeCell ref="BC26:BD27"/>
    <mergeCell ref="BE26:BF27"/>
    <mergeCell ref="A39:B43"/>
    <mergeCell ref="AS41:AW41"/>
    <mergeCell ref="AM43:AR43"/>
    <mergeCell ref="AY43:BC43"/>
    <mergeCell ref="J40:O40"/>
    <mergeCell ref="P40:T40"/>
    <mergeCell ref="V40:Z40"/>
    <mergeCell ref="AD40:AE44"/>
    <mergeCell ref="A29:D31"/>
    <mergeCell ref="E29:H29"/>
    <mergeCell ref="I29:M29"/>
    <mergeCell ref="N29:W29"/>
    <mergeCell ref="X29:AA29"/>
    <mergeCell ref="AU31:AY31"/>
    <mergeCell ref="E31:I31"/>
    <mergeCell ref="J31:N31"/>
    <mergeCell ref="O31:T31"/>
    <mergeCell ref="U31:Y31"/>
    <mergeCell ref="V37:Z37"/>
    <mergeCell ref="AM37:AR37"/>
    <mergeCell ref="AS37:AW37"/>
    <mergeCell ref="AY37:BC37"/>
    <mergeCell ref="AZ33:BD34"/>
    <mergeCell ref="A33:D34"/>
    <mergeCell ref="E33:I34"/>
    <mergeCell ref="J33:N34"/>
    <mergeCell ref="O33:S34"/>
    <mergeCell ref="T33:Z34"/>
    <mergeCell ref="AA33:AE34"/>
    <mergeCell ref="J37:O37"/>
    <mergeCell ref="P37:T37"/>
    <mergeCell ref="C36:M36"/>
    <mergeCell ref="Q36:T36"/>
    <mergeCell ref="W36:Z36"/>
    <mergeCell ref="AB36:AC36"/>
    <mergeCell ref="AF36:AP36"/>
    <mergeCell ref="AT36:AW36"/>
    <mergeCell ref="AY39:BC39"/>
    <mergeCell ref="AY44:BC44"/>
    <mergeCell ref="V39:Z39"/>
    <mergeCell ref="AM39:AR39"/>
    <mergeCell ref="AS39:AW39"/>
    <mergeCell ref="V41:Z41"/>
    <mergeCell ref="AM41:AR41"/>
    <mergeCell ref="AY42:BC42"/>
    <mergeCell ref="AY40:BC40"/>
    <mergeCell ref="AY41:BC41"/>
    <mergeCell ref="AM40:AR40"/>
    <mergeCell ref="AS40:AW40"/>
    <mergeCell ref="J39:O39"/>
    <mergeCell ref="P39:T39"/>
    <mergeCell ref="AS43:AW43"/>
    <mergeCell ref="J44:O44"/>
    <mergeCell ref="P44:T44"/>
    <mergeCell ref="V42:Z42"/>
    <mergeCell ref="AM42:AR42"/>
    <mergeCell ref="AM44:AR44"/>
    <mergeCell ref="AS44:AW44"/>
    <mergeCell ref="J41:O41"/>
    <mergeCell ref="P41:T41"/>
    <mergeCell ref="J42:O42"/>
    <mergeCell ref="P42:T42"/>
    <mergeCell ref="AS42:AW42"/>
    <mergeCell ref="V44:Z44"/>
    <mergeCell ref="AM50:AR50"/>
    <mergeCell ref="AS50:AW50"/>
    <mergeCell ref="AY50:BC50"/>
    <mergeCell ref="J48:O48"/>
    <mergeCell ref="P48:T48"/>
    <mergeCell ref="A46:B51"/>
    <mergeCell ref="J46:O46"/>
    <mergeCell ref="P46:T46"/>
    <mergeCell ref="V46:Z46"/>
    <mergeCell ref="AM46:AR46"/>
    <mergeCell ref="AS46:AW46"/>
    <mergeCell ref="V48:Z48"/>
    <mergeCell ref="AM48:AR48"/>
    <mergeCell ref="AS48:AW48"/>
    <mergeCell ref="AM45:AR45"/>
    <mergeCell ref="AS45:AW45"/>
    <mergeCell ref="V47:Z47"/>
    <mergeCell ref="AM47:AR47"/>
    <mergeCell ref="AS47:AW47"/>
    <mergeCell ref="AY45:BC45"/>
    <mergeCell ref="AY46:BC46"/>
    <mergeCell ref="AY47:BC47"/>
    <mergeCell ref="J52:O52"/>
    <mergeCell ref="P52:T52"/>
    <mergeCell ref="V52:Z52"/>
    <mergeCell ref="AD52:AE52"/>
    <mergeCell ref="AM52:AR52"/>
    <mergeCell ref="AS52:AW52"/>
    <mergeCell ref="AY52:BC52"/>
    <mergeCell ref="AY48:BC48"/>
    <mergeCell ref="J49:O49"/>
    <mergeCell ref="P49:T49"/>
    <mergeCell ref="V49:Z49"/>
    <mergeCell ref="J47:O47"/>
    <mergeCell ref="P47:T47"/>
    <mergeCell ref="AS51:AW51"/>
    <mergeCell ref="AY51:BC51"/>
    <mergeCell ref="AM51:AR51"/>
    <mergeCell ref="J56:O56"/>
    <mergeCell ref="P56:T56"/>
    <mergeCell ref="V56:Z56"/>
    <mergeCell ref="AM56:AR56"/>
    <mergeCell ref="P55:T55"/>
    <mergeCell ref="AD53:AE53"/>
    <mergeCell ref="AM53:AR53"/>
    <mergeCell ref="AS53:AW53"/>
    <mergeCell ref="AY53:BC53"/>
    <mergeCell ref="J54:O54"/>
    <mergeCell ref="P54:T54"/>
    <mergeCell ref="V54:Z54"/>
    <mergeCell ref="AD54:AE56"/>
    <mergeCell ref="J55:O55"/>
    <mergeCell ref="V55:Z55"/>
    <mergeCell ref="AY56:BC56"/>
    <mergeCell ref="AS56:AW56"/>
    <mergeCell ref="A58:B64"/>
    <mergeCell ref="J58:O58"/>
    <mergeCell ref="P58:T58"/>
    <mergeCell ref="V58:Z58"/>
    <mergeCell ref="J59:O59"/>
    <mergeCell ref="J61:O61"/>
    <mergeCell ref="P61:T61"/>
    <mergeCell ref="P59:T59"/>
    <mergeCell ref="P62:T62"/>
    <mergeCell ref="V62:Z62"/>
    <mergeCell ref="J60:O60"/>
    <mergeCell ref="P60:T60"/>
    <mergeCell ref="V60:Z60"/>
    <mergeCell ref="J64:O64"/>
    <mergeCell ref="P64:T64"/>
    <mergeCell ref="V64:Z64"/>
    <mergeCell ref="P63:T63"/>
    <mergeCell ref="V63:Z63"/>
    <mergeCell ref="AM63:AR63"/>
    <mergeCell ref="AY59:BC59"/>
    <mergeCell ref="AS60:AW60"/>
    <mergeCell ref="AY60:BC60"/>
    <mergeCell ref="AM61:AR61"/>
    <mergeCell ref="AY61:BC61"/>
    <mergeCell ref="AY62:BC62"/>
    <mergeCell ref="AY63:BC63"/>
    <mergeCell ref="J57:O57"/>
    <mergeCell ref="P57:T57"/>
    <mergeCell ref="V57:Z57"/>
    <mergeCell ref="AM62:AR62"/>
    <mergeCell ref="AS59:AW59"/>
    <mergeCell ref="AM60:AR60"/>
    <mergeCell ref="AS62:AW62"/>
    <mergeCell ref="V59:Z59"/>
    <mergeCell ref="AM59:AR59"/>
    <mergeCell ref="J62:O62"/>
    <mergeCell ref="AM64:AR64"/>
    <mergeCell ref="AS64:AW64"/>
    <mergeCell ref="AY64:BC64"/>
    <mergeCell ref="AD61:AE64"/>
    <mergeCell ref="V61:Z61"/>
    <mergeCell ref="AS61:AW61"/>
    <mergeCell ref="J63:O63"/>
    <mergeCell ref="AY66:BC66"/>
    <mergeCell ref="AD67:AE69"/>
    <mergeCell ref="AM67:AR67"/>
    <mergeCell ref="AS67:AW67"/>
    <mergeCell ref="AY67:BC67"/>
    <mergeCell ref="AM68:AR68"/>
    <mergeCell ref="AS68:AW68"/>
    <mergeCell ref="AY68:BC68"/>
    <mergeCell ref="AM66:AR66"/>
    <mergeCell ref="AS66:AW66"/>
    <mergeCell ref="J65:O65"/>
    <mergeCell ref="P65:T65"/>
    <mergeCell ref="V65:Z65"/>
    <mergeCell ref="AM65:AR65"/>
    <mergeCell ref="AS65:AW65"/>
    <mergeCell ref="AY65:BC65"/>
    <mergeCell ref="AS63:AW63"/>
    <mergeCell ref="AY72:BC73"/>
    <mergeCell ref="AF73:AO73"/>
    <mergeCell ref="AR73:AW73"/>
    <mergeCell ref="AM69:AR69"/>
    <mergeCell ref="AS69:AW69"/>
    <mergeCell ref="AY69:BC69"/>
    <mergeCell ref="AY70:BC71"/>
    <mergeCell ref="AF71:AO71"/>
    <mergeCell ref="AR71:AW71"/>
  </mergeCells>
  <phoneticPr fontId="3"/>
  <printOptions horizontalCentered="1" verticalCentered="1"/>
  <pageMargins left="0" right="0" top="0.39370078740157483" bottom="0" header="0.51181102362204722" footer="0.51181102362204722"/>
  <pageSetup paperSize="9" scale="8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7"/>
  <sheetViews>
    <sheetView zoomScale="106" zoomScaleNormal="106" workbookViewId="0"/>
  </sheetViews>
  <sheetFormatPr defaultRowHeight="12.75" customHeight="1" x14ac:dyDescent="0.15"/>
  <cols>
    <col min="1" max="1" width="2.75" style="132" customWidth="1"/>
    <col min="2" max="2" width="78.5" style="132" customWidth="1"/>
    <col min="3" max="3" width="3" style="132" customWidth="1"/>
    <col min="4" max="4" width="1" style="132" customWidth="1"/>
    <col min="5" max="6" width="3" style="132" customWidth="1"/>
    <col min="7" max="7" width="21.375" style="132" customWidth="1"/>
    <col min="8" max="8" width="25.25" style="132" customWidth="1"/>
    <col min="9" max="9" width="4.375" style="132" customWidth="1"/>
    <col min="10" max="16384" width="9" style="132"/>
  </cols>
  <sheetData>
    <row r="1" spans="1:9" ht="21" customHeight="1" x14ac:dyDescent="0.15">
      <c r="A1" s="457"/>
      <c r="B1" s="713" t="s">
        <v>599</v>
      </c>
      <c r="C1" s="713"/>
      <c r="D1" s="713"/>
      <c r="E1" s="713"/>
      <c r="F1" s="713"/>
      <c r="G1" s="713"/>
      <c r="H1" s="713"/>
    </row>
    <row r="2" spans="1:9" ht="8.25" customHeight="1" x14ac:dyDescent="0.15">
      <c r="A2" s="457"/>
      <c r="B2" s="457"/>
      <c r="C2" s="457"/>
      <c r="D2" s="457"/>
      <c r="E2" s="457"/>
      <c r="F2" s="457"/>
      <c r="G2" s="457"/>
      <c r="H2" s="457"/>
    </row>
    <row r="3" spans="1:9" s="464" customFormat="1" ht="18" customHeight="1" x14ac:dyDescent="0.15">
      <c r="A3" s="458" t="s">
        <v>600</v>
      </c>
      <c r="B3" s="459"/>
      <c r="C3" s="460"/>
      <c r="D3" s="112"/>
      <c r="E3" s="461" t="s">
        <v>601</v>
      </c>
      <c r="F3" s="462"/>
      <c r="G3" s="459"/>
      <c r="H3" s="459"/>
      <c r="I3" s="463"/>
    </row>
    <row r="4" spans="1:9" ht="17.25" customHeight="1" x14ac:dyDescent="0.15">
      <c r="A4" s="465"/>
      <c r="B4" s="466" t="s">
        <v>602</v>
      </c>
      <c r="C4" s="467"/>
      <c r="D4" s="457"/>
      <c r="E4" s="465"/>
      <c r="F4" s="457"/>
      <c r="G4" s="714" t="s">
        <v>603</v>
      </c>
      <c r="H4" s="714"/>
      <c r="I4" s="137"/>
    </row>
    <row r="5" spans="1:9" ht="17.25" customHeight="1" x14ac:dyDescent="0.15">
      <c r="A5" s="465"/>
      <c r="B5" s="457"/>
      <c r="C5" s="468"/>
      <c r="D5" s="457"/>
      <c r="E5" s="465"/>
      <c r="F5" s="457"/>
      <c r="G5" s="714"/>
      <c r="H5" s="714"/>
      <c r="I5" s="137"/>
    </row>
    <row r="6" spans="1:9" ht="12.75" customHeight="1" x14ac:dyDescent="0.15">
      <c r="A6" s="465"/>
      <c r="B6" s="469" t="s">
        <v>604</v>
      </c>
      <c r="C6" s="470"/>
      <c r="D6" s="457"/>
      <c r="E6" s="465"/>
      <c r="F6" s="457"/>
      <c r="G6" s="715" t="s">
        <v>605</v>
      </c>
      <c r="H6" s="715"/>
      <c r="I6" s="137"/>
    </row>
    <row r="7" spans="1:9" ht="12.75" customHeight="1" x14ac:dyDescent="0.15">
      <c r="A7" s="465"/>
      <c r="B7" s="469" t="s">
        <v>606</v>
      </c>
      <c r="C7" s="470"/>
      <c r="D7" s="457"/>
      <c r="E7" s="465"/>
      <c r="F7" s="457"/>
      <c r="G7" s="715"/>
      <c r="H7" s="715"/>
      <c r="I7" s="137"/>
    </row>
    <row r="8" spans="1:9" ht="10.5" customHeight="1" x14ac:dyDescent="0.15">
      <c r="A8" s="465"/>
      <c r="B8" s="716" t="s">
        <v>607</v>
      </c>
      <c r="C8" s="467"/>
      <c r="D8" s="457"/>
      <c r="E8" s="465"/>
      <c r="F8" s="457"/>
      <c r="G8" s="457"/>
      <c r="H8" s="457"/>
      <c r="I8" s="137"/>
    </row>
    <row r="9" spans="1:9" ht="12.75" customHeight="1" x14ac:dyDescent="0.15">
      <c r="A9" s="465"/>
      <c r="B9" s="716"/>
      <c r="C9" s="467"/>
      <c r="D9" s="457"/>
      <c r="E9" s="465"/>
      <c r="F9" s="471" t="s">
        <v>608</v>
      </c>
      <c r="G9" s="711" t="s">
        <v>609</v>
      </c>
      <c r="H9" s="711"/>
      <c r="I9" s="137"/>
    </row>
    <row r="10" spans="1:9" ht="13.5" customHeight="1" x14ac:dyDescent="0.15">
      <c r="A10" s="465"/>
      <c r="B10" s="469" t="s">
        <v>610</v>
      </c>
      <c r="C10" s="468"/>
      <c r="D10" s="457"/>
      <c r="E10" s="465"/>
      <c r="F10" s="471" t="s">
        <v>611</v>
      </c>
      <c r="G10" s="711" t="s">
        <v>612</v>
      </c>
      <c r="H10" s="711"/>
      <c r="I10" s="137"/>
    </row>
    <row r="11" spans="1:9" ht="13.5" customHeight="1" x14ac:dyDescent="0.15">
      <c r="A11" s="465"/>
      <c r="B11" s="469" t="s">
        <v>613</v>
      </c>
      <c r="C11" s="468"/>
      <c r="D11" s="457"/>
      <c r="E11" s="465"/>
      <c r="F11" s="471" t="s">
        <v>614</v>
      </c>
      <c r="G11" s="711" t="s">
        <v>615</v>
      </c>
      <c r="H11" s="711"/>
      <c r="I11" s="137"/>
    </row>
    <row r="12" spans="1:9" ht="13.5" customHeight="1" x14ac:dyDescent="0.15">
      <c r="A12" s="465"/>
      <c r="B12" s="469" t="s">
        <v>616</v>
      </c>
      <c r="C12" s="468"/>
      <c r="D12" s="457"/>
      <c r="E12" s="465"/>
      <c r="F12" s="471"/>
      <c r="G12" s="711" t="s">
        <v>617</v>
      </c>
      <c r="H12" s="711"/>
      <c r="I12" s="137"/>
    </row>
    <row r="13" spans="1:9" ht="13.5" customHeight="1" x14ac:dyDescent="0.15">
      <c r="A13" s="465"/>
      <c r="B13" s="469" t="s">
        <v>618</v>
      </c>
      <c r="C13" s="468"/>
      <c r="D13" s="457"/>
      <c r="E13" s="465"/>
      <c r="F13" s="471" t="s">
        <v>619</v>
      </c>
      <c r="G13" s="711" t="s">
        <v>620</v>
      </c>
      <c r="H13" s="711"/>
      <c r="I13" s="137"/>
    </row>
    <row r="14" spans="1:9" ht="13.5" customHeight="1" x14ac:dyDescent="0.15">
      <c r="A14" s="465"/>
      <c r="B14" s="469" t="s">
        <v>621</v>
      </c>
      <c r="C14" s="468"/>
      <c r="D14" s="457"/>
      <c r="E14" s="465"/>
      <c r="F14" s="471" t="s">
        <v>622</v>
      </c>
      <c r="G14" s="711" t="s">
        <v>623</v>
      </c>
      <c r="H14" s="711"/>
      <c r="I14" s="137"/>
    </row>
    <row r="15" spans="1:9" ht="13.5" customHeight="1" x14ac:dyDescent="0.15">
      <c r="A15" s="465"/>
      <c r="B15" s="472" t="s">
        <v>624</v>
      </c>
      <c r="C15" s="468"/>
      <c r="D15" s="457"/>
      <c r="E15" s="465"/>
      <c r="G15" s="473" t="s">
        <v>625</v>
      </c>
      <c r="H15" s="473"/>
      <c r="I15" s="137"/>
    </row>
    <row r="16" spans="1:9" ht="13.5" customHeight="1" x14ac:dyDescent="0.15">
      <c r="A16" s="465"/>
      <c r="B16" s="472" t="s">
        <v>626</v>
      </c>
      <c r="C16" s="468"/>
      <c r="D16" s="457"/>
      <c r="E16" s="465"/>
      <c r="F16" s="474"/>
      <c r="G16" s="473" t="s">
        <v>627</v>
      </c>
      <c r="H16" s="473"/>
      <c r="I16" s="137"/>
    </row>
    <row r="17" spans="1:9" ht="13.5" customHeight="1" x14ac:dyDescent="0.15">
      <c r="A17" s="465"/>
      <c r="B17" s="472" t="s">
        <v>628</v>
      </c>
      <c r="C17" s="468"/>
      <c r="D17" s="457"/>
      <c r="E17" s="465"/>
      <c r="F17" s="471"/>
      <c r="G17" s="473" t="s">
        <v>629</v>
      </c>
      <c r="H17" s="473"/>
      <c r="I17" s="137"/>
    </row>
    <row r="18" spans="1:9" ht="13.5" customHeight="1" x14ac:dyDescent="0.15">
      <c r="A18" s="465"/>
      <c r="B18" s="469" t="s">
        <v>630</v>
      </c>
      <c r="C18" s="475"/>
      <c r="D18" s="457"/>
      <c r="E18" s="465"/>
      <c r="F18" s="471" t="s">
        <v>631</v>
      </c>
      <c r="G18" s="473" t="s">
        <v>632</v>
      </c>
      <c r="H18" s="473"/>
      <c r="I18" s="137"/>
    </row>
    <row r="19" spans="1:9" ht="13.5" customHeight="1" x14ac:dyDescent="0.15">
      <c r="A19" s="465"/>
      <c r="B19" s="469" t="s">
        <v>633</v>
      </c>
      <c r="C19" s="468"/>
      <c r="D19" s="457"/>
      <c r="E19" s="465"/>
      <c r="F19" s="474"/>
      <c r="G19" s="473" t="s">
        <v>634</v>
      </c>
      <c r="H19" s="473"/>
      <c r="I19" s="137"/>
    </row>
    <row r="20" spans="1:9" ht="13.5" customHeight="1" x14ac:dyDescent="0.15">
      <c r="A20" s="465"/>
      <c r="B20" s="469" t="s">
        <v>635</v>
      </c>
      <c r="C20" s="468"/>
      <c r="D20" s="457"/>
      <c r="E20" s="465"/>
      <c r="F20" s="471"/>
      <c r="G20" s="473" t="s">
        <v>636</v>
      </c>
      <c r="H20" s="473"/>
      <c r="I20" s="137"/>
    </row>
    <row r="21" spans="1:9" ht="13.5" customHeight="1" x14ac:dyDescent="0.15">
      <c r="A21" s="465"/>
      <c r="B21" s="469" t="s">
        <v>637</v>
      </c>
      <c r="C21" s="468"/>
      <c r="D21" s="457"/>
      <c r="E21" s="465"/>
      <c r="F21" s="471"/>
      <c r="G21" s="711" t="s">
        <v>638</v>
      </c>
      <c r="H21" s="711"/>
      <c r="I21" s="137"/>
    </row>
    <row r="22" spans="1:9" ht="13.5" customHeight="1" x14ac:dyDescent="0.15">
      <c r="A22" s="465"/>
      <c r="B22" s="469" t="s">
        <v>639</v>
      </c>
      <c r="C22" s="468"/>
      <c r="D22" s="457"/>
      <c r="E22" s="465"/>
      <c r="F22" s="471" t="s">
        <v>640</v>
      </c>
      <c r="G22" s="711" t="s">
        <v>641</v>
      </c>
      <c r="H22" s="711"/>
      <c r="I22" s="137"/>
    </row>
    <row r="23" spans="1:9" ht="13.5" customHeight="1" x14ac:dyDescent="0.15">
      <c r="A23" s="465"/>
      <c r="B23" s="469" t="s">
        <v>642</v>
      </c>
      <c r="C23" s="468"/>
      <c r="D23" s="457"/>
      <c r="E23" s="465"/>
      <c r="F23" s="471" t="s">
        <v>643</v>
      </c>
      <c r="G23" s="711" t="s">
        <v>644</v>
      </c>
      <c r="H23" s="711"/>
      <c r="I23" s="137"/>
    </row>
    <row r="24" spans="1:9" ht="13.5" customHeight="1" x14ac:dyDescent="0.15">
      <c r="A24" s="465"/>
      <c r="B24" s="469"/>
      <c r="C24" s="468"/>
      <c r="D24" s="457"/>
      <c r="E24" s="465"/>
      <c r="F24" s="471" t="s">
        <v>645</v>
      </c>
      <c r="G24" s="476" t="s">
        <v>646</v>
      </c>
      <c r="I24" s="137"/>
    </row>
    <row r="25" spans="1:9" ht="13.5" customHeight="1" x14ac:dyDescent="0.15">
      <c r="A25" s="465"/>
      <c r="B25" s="469"/>
      <c r="C25" s="468"/>
      <c r="D25" s="457"/>
      <c r="E25" s="465"/>
      <c r="F25" s="474"/>
      <c r="G25" s="711" t="s">
        <v>647</v>
      </c>
      <c r="H25" s="711"/>
      <c r="I25" s="137"/>
    </row>
    <row r="26" spans="1:9" ht="13.5" customHeight="1" x14ac:dyDescent="0.15">
      <c r="A26" s="465"/>
      <c r="B26" s="469"/>
      <c r="C26" s="468"/>
      <c r="D26" s="457"/>
      <c r="E26" s="465"/>
      <c r="F26" s="471" t="s">
        <v>648</v>
      </c>
      <c r="G26" s="711" t="s">
        <v>649</v>
      </c>
      <c r="H26" s="711"/>
      <c r="I26" s="137"/>
    </row>
    <row r="27" spans="1:9" ht="13.5" customHeight="1" x14ac:dyDescent="0.15">
      <c r="A27" s="465"/>
      <c r="B27" s="469"/>
      <c r="C27" s="468"/>
      <c r="D27" s="457"/>
      <c r="E27" s="465"/>
      <c r="F27" s="471" t="s">
        <v>650</v>
      </c>
      <c r="G27" s="473" t="s">
        <v>651</v>
      </c>
      <c r="H27" s="473"/>
      <c r="I27" s="137"/>
    </row>
    <row r="28" spans="1:9" ht="13.5" customHeight="1" x14ac:dyDescent="0.15">
      <c r="A28" s="465"/>
      <c r="B28" s="469"/>
      <c r="C28" s="468"/>
      <c r="D28" s="457"/>
      <c r="E28" s="465"/>
      <c r="F28" s="471" t="s">
        <v>652</v>
      </c>
      <c r="G28" s="473" t="s">
        <v>653</v>
      </c>
      <c r="H28" s="473"/>
      <c r="I28" s="137"/>
    </row>
    <row r="29" spans="1:9" ht="13.5" customHeight="1" x14ac:dyDescent="0.15">
      <c r="A29" s="465"/>
      <c r="B29" s="457"/>
      <c r="C29" s="468"/>
      <c r="D29" s="457"/>
      <c r="E29" s="465"/>
      <c r="I29" s="137"/>
    </row>
    <row r="30" spans="1:9" ht="13.5" customHeight="1" x14ac:dyDescent="0.15">
      <c r="A30" s="465"/>
      <c r="B30" s="457"/>
      <c r="C30" s="468"/>
      <c r="D30" s="457"/>
      <c r="E30" s="465"/>
      <c r="F30" s="477" t="s">
        <v>654</v>
      </c>
      <c r="G30" s="712" t="s">
        <v>655</v>
      </c>
      <c r="H30" s="712"/>
      <c r="I30" s="137"/>
    </row>
    <row r="31" spans="1:9" ht="15.75" customHeight="1" x14ac:dyDescent="0.15">
      <c r="A31" s="465"/>
      <c r="B31" s="469" t="s">
        <v>656</v>
      </c>
      <c r="C31" s="470"/>
      <c r="D31" s="457"/>
      <c r="E31" s="465"/>
      <c r="F31" s="469"/>
      <c r="G31" s="478" t="s">
        <v>657</v>
      </c>
      <c r="H31" s="478"/>
      <c r="I31" s="137"/>
    </row>
    <row r="32" spans="1:9" ht="6.75" customHeight="1" x14ac:dyDescent="0.15">
      <c r="A32" s="479"/>
      <c r="B32" s="480"/>
      <c r="C32" s="481"/>
      <c r="D32" s="457"/>
      <c r="E32" s="479"/>
      <c r="F32" s="480"/>
      <c r="G32" s="480"/>
      <c r="H32" s="480"/>
      <c r="I32" s="145"/>
    </row>
    <row r="33" spans="1:9" ht="6" customHeight="1" x14ac:dyDescent="0.15">
      <c r="A33" s="457"/>
      <c r="B33" s="457"/>
      <c r="C33" s="457"/>
      <c r="D33" s="457"/>
      <c r="E33" s="457"/>
      <c r="F33" s="457"/>
      <c r="G33" s="457"/>
      <c r="H33" s="457"/>
    </row>
    <row r="34" spans="1:9" ht="12.75" customHeight="1" x14ac:dyDescent="0.15">
      <c r="A34" s="482" t="s">
        <v>658</v>
      </c>
      <c r="B34" s="482"/>
      <c r="C34" s="2"/>
      <c r="D34" s="2"/>
      <c r="E34" s="2"/>
      <c r="F34" s="2"/>
      <c r="G34" s="2"/>
      <c r="H34" s="483"/>
    </row>
    <row r="35" spans="1:9" ht="7.5" customHeight="1" x14ac:dyDescent="0.15">
      <c r="A35" s="457"/>
      <c r="B35" s="457"/>
      <c r="C35" s="457"/>
      <c r="D35" s="457"/>
      <c r="E35" s="457"/>
      <c r="F35" s="457"/>
      <c r="G35" s="457"/>
      <c r="H35" s="457"/>
    </row>
    <row r="36" spans="1:9" ht="7.5" customHeight="1" x14ac:dyDescent="0.15">
      <c r="A36" s="484"/>
      <c r="B36" s="485"/>
      <c r="C36" s="485"/>
      <c r="D36" s="485"/>
      <c r="E36" s="485"/>
      <c r="F36" s="485"/>
      <c r="G36" s="485"/>
      <c r="H36" s="485"/>
      <c r="I36" s="136"/>
    </row>
    <row r="37" spans="1:9" s="1" customFormat="1" ht="17.25" x14ac:dyDescent="0.15">
      <c r="A37" s="486"/>
      <c r="B37" s="2" t="s">
        <v>659</v>
      </c>
      <c r="C37" s="2"/>
      <c r="D37" s="2"/>
      <c r="E37" s="2"/>
      <c r="F37" s="2"/>
      <c r="G37" s="2"/>
      <c r="H37" s="2"/>
      <c r="I37" s="487"/>
    </row>
    <row r="38" spans="1:9" s="1" customFormat="1" ht="15" customHeight="1" x14ac:dyDescent="0.15">
      <c r="A38" s="486"/>
      <c r="B38" s="2" t="s">
        <v>660</v>
      </c>
      <c r="C38" s="2"/>
      <c r="D38" s="2"/>
      <c r="E38" s="2"/>
      <c r="F38" s="2"/>
      <c r="G38" s="2"/>
      <c r="H38" s="2"/>
      <c r="I38" s="487"/>
    </row>
    <row r="39" spans="1:9" s="1" customFormat="1" ht="15" customHeight="1" x14ac:dyDescent="0.15">
      <c r="A39" s="486"/>
      <c r="B39" s="2" t="s">
        <v>661</v>
      </c>
      <c r="C39" s="2"/>
      <c r="D39" s="2"/>
      <c r="E39" s="2"/>
      <c r="F39" s="2"/>
      <c r="G39" s="2"/>
      <c r="H39" s="2"/>
      <c r="I39" s="487"/>
    </row>
    <row r="40" spans="1:9" s="1" customFormat="1" ht="15" customHeight="1" x14ac:dyDescent="0.15">
      <c r="A40" s="486"/>
      <c r="B40" s="2" t="s">
        <v>662</v>
      </c>
      <c r="C40" s="2"/>
      <c r="D40" s="2"/>
      <c r="E40" s="2"/>
      <c r="F40" s="2"/>
      <c r="G40" s="2"/>
      <c r="H40" s="2"/>
      <c r="I40" s="487"/>
    </row>
    <row r="41" spans="1:9" s="1" customFormat="1" ht="15" customHeight="1" x14ac:dyDescent="0.15">
      <c r="A41" s="486"/>
      <c r="B41" s="2" t="s">
        <v>663</v>
      </c>
      <c r="C41" s="2"/>
      <c r="D41" s="2"/>
      <c r="E41" s="2"/>
      <c r="F41" s="2"/>
      <c r="G41" s="2"/>
      <c r="H41" s="2"/>
      <c r="I41" s="487"/>
    </row>
    <row r="42" spans="1:9" s="1" customFormat="1" ht="15" customHeight="1" x14ac:dyDescent="0.15">
      <c r="A42" s="486"/>
      <c r="B42" s="2" t="s">
        <v>664</v>
      </c>
      <c r="C42" s="2"/>
      <c r="D42" s="2"/>
      <c r="E42" s="2"/>
      <c r="F42" s="2"/>
      <c r="G42" s="2"/>
      <c r="H42" s="2"/>
      <c r="I42" s="487"/>
    </row>
    <row r="43" spans="1:9" s="1" customFormat="1" ht="15" customHeight="1" x14ac:dyDescent="0.15">
      <c r="A43" s="486"/>
      <c r="B43" s="2" t="s">
        <v>665</v>
      </c>
      <c r="C43" s="2"/>
      <c r="D43" s="2"/>
      <c r="E43" s="2"/>
      <c r="F43" s="2"/>
      <c r="G43" s="2"/>
      <c r="H43" s="2"/>
      <c r="I43" s="487"/>
    </row>
    <row r="44" spans="1:9" s="1" customFormat="1" ht="15" customHeight="1" x14ac:dyDescent="0.15">
      <c r="A44" s="486"/>
      <c r="B44" s="2" t="s">
        <v>666</v>
      </c>
      <c r="C44" s="2"/>
      <c r="D44" s="2"/>
      <c r="E44" s="2"/>
      <c r="F44" s="2"/>
      <c r="G44" s="2"/>
      <c r="H44" s="2"/>
      <c r="I44" s="487"/>
    </row>
    <row r="45" spans="1:9" s="1" customFormat="1" ht="15" customHeight="1" x14ac:dyDescent="0.15">
      <c r="A45" s="486"/>
      <c r="B45" s="2" t="s">
        <v>667</v>
      </c>
      <c r="C45" s="2"/>
      <c r="D45" s="2"/>
      <c r="E45" s="2"/>
      <c r="F45" s="2"/>
      <c r="G45" s="2"/>
      <c r="H45" s="2"/>
      <c r="I45" s="487"/>
    </row>
    <row r="46" spans="1:9" s="1" customFormat="1" ht="15" customHeight="1" x14ac:dyDescent="0.15">
      <c r="A46" s="486"/>
      <c r="B46" s="2"/>
      <c r="C46" s="2"/>
      <c r="D46" s="2"/>
      <c r="E46" s="2"/>
      <c r="F46" s="2"/>
      <c r="G46" s="2"/>
      <c r="H46" s="2"/>
      <c r="I46" s="487"/>
    </row>
    <row r="47" spans="1:9" ht="5.25" customHeight="1" x14ac:dyDescent="0.15">
      <c r="A47" s="479"/>
      <c r="B47" s="488"/>
      <c r="C47" s="480"/>
      <c r="D47" s="480"/>
      <c r="E47" s="480"/>
      <c r="F47" s="480"/>
      <c r="G47" s="480"/>
      <c r="H47" s="480"/>
      <c r="I47" s="145"/>
    </row>
  </sheetData>
  <mergeCells count="16">
    <mergeCell ref="G10:H10"/>
    <mergeCell ref="B1:H1"/>
    <mergeCell ref="G4:H5"/>
    <mergeCell ref="G6:H7"/>
    <mergeCell ref="B8:B9"/>
    <mergeCell ref="G9:H9"/>
    <mergeCell ref="G23:H23"/>
    <mergeCell ref="G25:H25"/>
    <mergeCell ref="G26:H26"/>
    <mergeCell ref="G30:H30"/>
    <mergeCell ref="G11:H11"/>
    <mergeCell ref="G12:H12"/>
    <mergeCell ref="G13:H13"/>
    <mergeCell ref="G14:H14"/>
    <mergeCell ref="G21:H21"/>
    <mergeCell ref="G22:H22"/>
  </mergeCells>
  <phoneticPr fontId="3"/>
  <printOptions horizontalCentered="1"/>
  <pageMargins left="0.19685039370078741" right="0" top="0.47244094488188981" bottom="0.19685039370078741" header="0.51181102362204722" footer="0.51181102362204722"/>
  <pageSetup paperSize="9" scale="87" firstPageNumber="4294963191"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6"/>
  <sheetViews>
    <sheetView zoomScale="106" zoomScaleNormal="106" zoomScaleSheetLayoutView="70" workbookViewId="0"/>
  </sheetViews>
  <sheetFormatPr defaultRowHeight="13.5" x14ac:dyDescent="0.15"/>
  <cols>
    <col min="1" max="1" width="2.625" style="1" customWidth="1"/>
    <col min="2" max="6" width="9" style="1" bestFit="1" customWidth="1"/>
    <col min="7" max="7" width="10.375" style="1" customWidth="1"/>
    <col min="8" max="8" width="12.625" style="1" customWidth="1"/>
    <col min="9" max="11" width="2.625" style="1" customWidth="1"/>
    <col min="12" max="18" width="9" style="1" bestFit="1" customWidth="1"/>
    <col min="19" max="19" width="2.625" style="1" customWidth="1"/>
    <col min="20" max="16384" width="9" style="1"/>
  </cols>
  <sheetData>
    <row r="1" spans="1:19" ht="27" customHeight="1" x14ac:dyDescent="0.15">
      <c r="A1" s="2"/>
      <c r="B1" s="489"/>
      <c r="C1" s="489"/>
      <c r="D1" s="489"/>
      <c r="E1" s="489"/>
      <c r="F1" s="489"/>
      <c r="G1" s="489"/>
      <c r="H1" s="489"/>
      <c r="I1" s="2"/>
      <c r="J1" s="490" t="s">
        <v>668</v>
      </c>
      <c r="K1" s="489"/>
      <c r="L1" s="489"/>
      <c r="M1" s="489"/>
      <c r="N1" s="489"/>
      <c r="O1" s="489"/>
      <c r="P1" s="489"/>
      <c r="Q1" s="489"/>
      <c r="R1" s="489"/>
      <c r="S1" s="489"/>
    </row>
    <row r="2" spans="1:19" ht="3.75" customHeight="1" thickBot="1" x14ac:dyDescent="0.2">
      <c r="A2" s="2"/>
      <c r="B2" s="2"/>
      <c r="C2" s="491"/>
      <c r="D2" s="491"/>
      <c r="E2" s="491"/>
      <c r="F2" s="491"/>
      <c r="G2" s="491"/>
      <c r="H2" s="491"/>
      <c r="I2" s="491"/>
      <c r="J2" s="491"/>
      <c r="K2" s="491"/>
      <c r="L2" s="491"/>
      <c r="M2" s="491"/>
      <c r="N2" s="491"/>
      <c r="O2" s="491"/>
      <c r="P2" s="491"/>
      <c r="Q2" s="491"/>
      <c r="R2" s="491"/>
      <c r="S2" s="491"/>
    </row>
    <row r="3" spans="1:19" ht="14.25" thickTop="1" x14ac:dyDescent="0.15">
      <c r="A3" s="492"/>
      <c r="B3" s="724" t="s">
        <v>669</v>
      </c>
      <c r="C3" s="724"/>
      <c r="D3" s="724"/>
      <c r="E3" s="724"/>
      <c r="F3" s="493"/>
      <c r="G3" s="493"/>
      <c r="H3" s="493"/>
      <c r="I3" s="494"/>
      <c r="J3" s="2"/>
      <c r="K3" s="492"/>
      <c r="L3" s="724" t="s">
        <v>670</v>
      </c>
      <c r="M3" s="724"/>
      <c r="N3" s="724"/>
      <c r="O3" s="724"/>
      <c r="P3" s="724"/>
      <c r="Q3" s="493"/>
      <c r="R3" s="493"/>
      <c r="S3" s="494"/>
    </row>
    <row r="4" spans="1:19" x14ac:dyDescent="0.15">
      <c r="A4" s="495"/>
      <c r="B4" s="725"/>
      <c r="C4" s="725"/>
      <c r="D4" s="725"/>
      <c r="E4" s="725"/>
      <c r="F4" s="2"/>
      <c r="G4" s="2"/>
      <c r="H4" s="2"/>
      <c r="I4" s="496"/>
      <c r="J4" s="2"/>
      <c r="K4" s="495"/>
      <c r="L4" s="725"/>
      <c r="M4" s="725"/>
      <c r="N4" s="725"/>
      <c r="O4" s="725"/>
      <c r="P4" s="725"/>
      <c r="Q4" s="2"/>
      <c r="R4" s="2"/>
      <c r="S4" s="496"/>
    </row>
    <row r="5" spans="1:19" x14ac:dyDescent="0.15">
      <c r="A5" s="495"/>
      <c r="B5" s="717" t="s">
        <v>671</v>
      </c>
      <c r="C5" s="717"/>
      <c r="D5" s="717"/>
      <c r="E5" s="717"/>
      <c r="F5" s="717"/>
      <c r="G5" s="717"/>
      <c r="H5" s="717"/>
      <c r="I5" s="496"/>
      <c r="J5" s="2"/>
      <c r="K5" s="495"/>
      <c r="L5" s="2" t="s">
        <v>672</v>
      </c>
      <c r="M5" s="2"/>
      <c r="N5" s="2"/>
      <c r="O5" s="2"/>
      <c r="P5" s="2"/>
      <c r="Q5" s="2"/>
      <c r="R5" s="2"/>
      <c r="S5" s="496"/>
    </row>
    <row r="6" spans="1:19" x14ac:dyDescent="0.15">
      <c r="A6" s="495"/>
      <c r="B6" s="717" t="s">
        <v>673</v>
      </c>
      <c r="C6" s="717"/>
      <c r="D6" s="717"/>
      <c r="E6" s="717"/>
      <c r="F6" s="717"/>
      <c r="G6" s="717"/>
      <c r="H6" s="717"/>
      <c r="I6" s="496"/>
      <c r="J6" s="2"/>
      <c r="K6" s="495"/>
      <c r="L6" s="2" t="s">
        <v>822</v>
      </c>
      <c r="M6" s="2"/>
      <c r="N6" s="2"/>
      <c r="O6" s="2"/>
      <c r="P6" s="2"/>
      <c r="Q6" s="2"/>
      <c r="R6" s="2"/>
      <c r="S6" s="496"/>
    </row>
    <row r="7" spans="1:19" x14ac:dyDescent="0.15">
      <c r="A7" s="495"/>
      <c r="B7" s="717" t="s">
        <v>674</v>
      </c>
      <c r="C7" s="717"/>
      <c r="D7" s="717"/>
      <c r="E7" s="717"/>
      <c r="F7" s="2"/>
      <c r="G7" s="2"/>
      <c r="H7" s="2"/>
      <c r="I7" s="496"/>
      <c r="J7" s="2"/>
      <c r="K7" s="495"/>
      <c r="L7" s="2" t="s">
        <v>675</v>
      </c>
      <c r="M7" s="2"/>
      <c r="N7" s="2"/>
      <c r="O7" s="2"/>
      <c r="P7" s="2"/>
      <c r="Q7" s="2"/>
      <c r="R7" s="2"/>
      <c r="S7" s="496"/>
    </row>
    <row r="8" spans="1:19" x14ac:dyDescent="0.15">
      <c r="A8" s="495"/>
      <c r="B8" s="2"/>
      <c r="C8" s="2"/>
      <c r="D8" s="2"/>
      <c r="E8" s="2"/>
      <c r="F8" s="2"/>
      <c r="G8" s="2"/>
      <c r="H8" s="2"/>
      <c r="I8" s="496"/>
      <c r="J8" s="2"/>
      <c r="K8" s="495"/>
      <c r="L8" s="2"/>
      <c r="M8" s="2"/>
      <c r="N8" s="2" t="s">
        <v>676</v>
      </c>
      <c r="O8" s="2"/>
      <c r="P8" s="2"/>
      <c r="Q8" s="2"/>
      <c r="R8" s="2"/>
      <c r="S8" s="496"/>
    </row>
    <row r="9" spans="1:19" x14ac:dyDescent="0.15">
      <c r="A9" s="495"/>
      <c r="B9" s="717" t="s">
        <v>677</v>
      </c>
      <c r="C9" s="717"/>
      <c r="D9" s="717"/>
      <c r="E9" s="717"/>
      <c r="F9" s="717"/>
      <c r="G9" s="717"/>
      <c r="H9" s="717"/>
      <c r="I9" s="496"/>
      <c r="J9" s="2"/>
      <c r="K9" s="495"/>
      <c r="L9" s="497" t="s">
        <v>678</v>
      </c>
      <c r="M9" s="2"/>
      <c r="N9" s="2"/>
      <c r="O9" s="2"/>
      <c r="P9" s="2"/>
      <c r="Q9" s="2"/>
      <c r="R9" s="2"/>
      <c r="S9" s="496"/>
    </row>
    <row r="10" spans="1:19" x14ac:dyDescent="0.15">
      <c r="A10" s="495"/>
      <c r="B10" s="717" t="s">
        <v>679</v>
      </c>
      <c r="C10" s="717"/>
      <c r="D10" s="717"/>
      <c r="E10" s="717"/>
      <c r="F10" s="717"/>
      <c r="G10" s="717"/>
      <c r="H10" s="717"/>
      <c r="I10" s="496"/>
      <c r="J10" s="2"/>
      <c r="K10" s="495"/>
      <c r="L10" s="2" t="s">
        <v>680</v>
      </c>
      <c r="M10" s="2"/>
      <c r="N10" s="2"/>
      <c r="O10" s="2"/>
      <c r="P10" s="2"/>
      <c r="Q10" s="2"/>
      <c r="R10" s="2"/>
      <c r="S10" s="496"/>
    </row>
    <row r="11" spans="1:19" x14ac:dyDescent="0.15">
      <c r="A11" s="495"/>
      <c r="B11" s="2" t="s">
        <v>681</v>
      </c>
      <c r="C11" s="2"/>
      <c r="D11" s="2"/>
      <c r="E11" s="2"/>
      <c r="F11" s="2"/>
      <c r="G11" s="2"/>
      <c r="H11" s="2"/>
      <c r="I11" s="496"/>
      <c r="J11" s="2"/>
      <c r="K11" s="495"/>
      <c r="L11" s="2" t="s">
        <v>682</v>
      </c>
      <c r="M11" s="2"/>
      <c r="N11" s="2"/>
      <c r="O11" s="2"/>
      <c r="P11" s="2"/>
      <c r="Q11" s="2"/>
      <c r="R11" s="2"/>
      <c r="S11" s="496"/>
    </row>
    <row r="12" spans="1:19" x14ac:dyDescent="0.15">
      <c r="A12" s="495"/>
      <c r="B12" s="2"/>
      <c r="C12" s="2"/>
      <c r="D12" s="2"/>
      <c r="E12" s="2"/>
      <c r="F12" s="2"/>
      <c r="G12" s="2"/>
      <c r="H12" s="2"/>
      <c r="I12" s="496"/>
      <c r="J12" s="2"/>
      <c r="K12" s="495"/>
      <c r="L12" s="2" t="s">
        <v>683</v>
      </c>
      <c r="M12" s="2"/>
      <c r="N12" s="2"/>
      <c r="O12" s="2"/>
      <c r="P12" s="2"/>
      <c r="Q12" s="2"/>
      <c r="R12" s="2"/>
      <c r="S12" s="496"/>
    </row>
    <row r="13" spans="1:19" x14ac:dyDescent="0.15">
      <c r="A13" s="495"/>
      <c r="B13" s="498"/>
      <c r="C13" s="499" t="s">
        <v>684</v>
      </c>
      <c r="D13" s="2"/>
      <c r="E13" s="2"/>
      <c r="F13" s="2"/>
      <c r="G13" s="2"/>
      <c r="H13" s="2"/>
      <c r="I13" s="496"/>
      <c r="J13" s="2"/>
      <c r="K13" s="495"/>
      <c r="L13" s="2" t="s">
        <v>924</v>
      </c>
      <c r="M13" s="2"/>
      <c r="N13" s="2"/>
      <c r="O13" s="2"/>
      <c r="P13" s="2"/>
      <c r="Q13" s="2"/>
      <c r="R13" s="2"/>
      <c r="S13" s="496"/>
    </row>
    <row r="14" spans="1:19" x14ac:dyDescent="0.15">
      <c r="A14" s="495"/>
      <c r="B14" s="498"/>
      <c r="C14" s="2" t="s">
        <v>819</v>
      </c>
      <c r="D14" s="2"/>
      <c r="E14" s="2"/>
      <c r="F14" s="2"/>
      <c r="G14" s="2"/>
      <c r="H14" s="2"/>
      <c r="I14" s="496"/>
      <c r="J14" s="2"/>
      <c r="K14" s="495"/>
      <c r="L14" s="2" t="s">
        <v>685</v>
      </c>
      <c r="M14" s="2"/>
      <c r="N14" s="2"/>
      <c r="O14" s="2"/>
      <c r="P14" s="2"/>
      <c r="Q14" s="2"/>
      <c r="R14" s="2"/>
      <c r="S14" s="496"/>
    </row>
    <row r="15" spans="1:19" x14ac:dyDescent="0.15">
      <c r="A15" s="495"/>
      <c r="B15" s="498"/>
      <c r="C15" s="2"/>
      <c r="D15" s="2"/>
      <c r="E15" s="2"/>
      <c r="F15" s="2"/>
      <c r="G15" s="2"/>
      <c r="H15" s="2"/>
      <c r="I15" s="496"/>
      <c r="J15" s="2"/>
      <c r="K15" s="495"/>
      <c r="L15" s="2" t="s">
        <v>686</v>
      </c>
      <c r="M15" s="2"/>
      <c r="N15" s="2"/>
      <c r="O15" s="2"/>
      <c r="P15" s="2"/>
      <c r="Q15" s="2"/>
      <c r="R15" s="2"/>
      <c r="S15" s="496"/>
    </row>
    <row r="16" spans="1:19" x14ac:dyDescent="0.15">
      <c r="A16" s="495"/>
      <c r="B16" s="717" t="s">
        <v>820</v>
      </c>
      <c r="C16" s="717"/>
      <c r="D16" s="717"/>
      <c r="E16" s="717"/>
      <c r="F16" s="717"/>
      <c r="G16" s="717"/>
      <c r="H16" s="717"/>
      <c r="I16" s="496"/>
      <c r="J16" s="2"/>
      <c r="K16" s="495"/>
      <c r="L16" s="2"/>
      <c r="M16" s="2" t="s">
        <v>687</v>
      </c>
      <c r="N16" s="2"/>
      <c r="O16" s="2"/>
      <c r="P16" s="2"/>
      <c r="Q16" s="2"/>
      <c r="R16" s="2"/>
      <c r="S16" s="496"/>
    </row>
    <row r="17" spans="1:19" x14ac:dyDescent="0.15">
      <c r="A17" s="495"/>
      <c r="B17" s="717" t="s">
        <v>688</v>
      </c>
      <c r="C17" s="717"/>
      <c r="D17" s="717"/>
      <c r="E17" s="717"/>
      <c r="F17" s="717"/>
      <c r="G17" s="717"/>
      <c r="H17" s="717"/>
      <c r="I17" s="496"/>
      <c r="J17" s="2"/>
      <c r="K17" s="495"/>
      <c r="L17" s="2"/>
      <c r="M17" s="2" t="s">
        <v>689</v>
      </c>
      <c r="N17" s="2"/>
      <c r="O17" s="2"/>
      <c r="P17" s="2"/>
      <c r="Q17" s="2"/>
      <c r="R17" s="2"/>
      <c r="S17" s="496"/>
    </row>
    <row r="18" spans="1:19" x14ac:dyDescent="0.15">
      <c r="A18" s="495"/>
      <c r="B18" s="717" t="s">
        <v>690</v>
      </c>
      <c r="C18" s="717"/>
      <c r="D18" s="717"/>
      <c r="E18" s="717"/>
      <c r="F18" s="717"/>
      <c r="G18" s="717"/>
      <c r="H18" s="717"/>
      <c r="I18" s="496"/>
      <c r="J18" s="2"/>
      <c r="K18" s="495"/>
      <c r="L18" s="497" t="s">
        <v>691</v>
      </c>
      <c r="M18" s="2"/>
      <c r="N18" s="2"/>
      <c r="O18" s="2"/>
      <c r="P18" s="2"/>
      <c r="Q18" s="2"/>
      <c r="R18" s="2"/>
      <c r="S18" s="496"/>
    </row>
    <row r="19" spans="1:19" x14ac:dyDescent="0.15">
      <c r="A19" s="495"/>
      <c r="B19" s="2" t="s">
        <v>692</v>
      </c>
      <c r="C19" s="2"/>
      <c r="D19" s="2"/>
      <c r="E19" s="2"/>
      <c r="F19" s="2"/>
      <c r="G19" s="2"/>
      <c r="H19" s="2"/>
      <c r="I19" s="496"/>
      <c r="J19" s="2"/>
      <c r="K19" s="495"/>
      <c r="L19" s="2" t="s">
        <v>693</v>
      </c>
      <c r="M19" s="2"/>
      <c r="N19" s="2"/>
      <c r="O19" s="2"/>
      <c r="P19" s="2"/>
      <c r="Q19" s="2"/>
      <c r="R19" s="2"/>
      <c r="S19" s="496"/>
    </row>
    <row r="20" spans="1:19" x14ac:dyDescent="0.15">
      <c r="A20" s="495"/>
      <c r="B20" s="2" t="s">
        <v>694</v>
      </c>
      <c r="C20" s="2"/>
      <c r="D20" s="2"/>
      <c r="E20" s="2"/>
      <c r="F20" s="2"/>
      <c r="G20" s="2"/>
      <c r="H20" s="2"/>
      <c r="I20" s="496"/>
      <c r="J20" s="2"/>
      <c r="K20" s="495"/>
      <c r="L20" s="497" t="s">
        <v>695</v>
      </c>
      <c r="M20" s="2"/>
      <c r="N20" s="2"/>
      <c r="O20" s="2"/>
      <c r="P20" s="2"/>
      <c r="Q20" s="2"/>
      <c r="R20" s="2"/>
      <c r="S20" s="496"/>
    </row>
    <row r="21" spans="1:19" x14ac:dyDescent="0.15">
      <c r="A21" s="495"/>
      <c r="B21" s="2"/>
      <c r="C21" s="2"/>
      <c r="D21" s="2"/>
      <c r="E21" s="2"/>
      <c r="F21" s="2"/>
      <c r="G21" s="2"/>
      <c r="H21" s="2"/>
      <c r="I21" s="496"/>
      <c r="J21" s="2"/>
      <c r="K21" s="495"/>
      <c r="L21" s="2" t="s">
        <v>696</v>
      </c>
      <c r="M21" s="2"/>
      <c r="N21" s="2"/>
      <c r="O21" s="2"/>
      <c r="P21" s="2"/>
      <c r="Q21" s="2"/>
      <c r="R21" s="2"/>
      <c r="S21" s="496"/>
    </row>
    <row r="22" spans="1:19" x14ac:dyDescent="0.15">
      <c r="A22" s="495"/>
      <c r="B22" s="717" t="s">
        <v>821</v>
      </c>
      <c r="C22" s="717"/>
      <c r="D22" s="717"/>
      <c r="E22" s="717"/>
      <c r="F22" s="717"/>
      <c r="G22" s="717"/>
      <c r="H22" s="717"/>
      <c r="I22" s="496"/>
      <c r="J22" s="2"/>
      <c r="K22" s="495"/>
      <c r="L22" s="497" t="s">
        <v>697</v>
      </c>
      <c r="M22" s="2"/>
      <c r="N22" s="2"/>
      <c r="O22" s="2"/>
      <c r="P22" s="2"/>
      <c r="Q22" s="2"/>
      <c r="R22" s="2"/>
      <c r="S22" s="496"/>
    </row>
    <row r="23" spans="1:19" ht="14.25" thickBot="1" x14ac:dyDescent="0.2">
      <c r="A23" s="495"/>
      <c r="B23" s="717" t="s">
        <v>698</v>
      </c>
      <c r="C23" s="717"/>
      <c r="D23" s="717"/>
      <c r="E23" s="717"/>
      <c r="F23" s="717"/>
      <c r="G23" s="717"/>
      <c r="H23" s="717"/>
      <c r="I23" s="496"/>
      <c r="J23" s="2"/>
      <c r="K23" s="500"/>
      <c r="L23" s="501" t="s">
        <v>699</v>
      </c>
      <c r="M23" s="501"/>
      <c r="N23" s="501"/>
      <c r="O23" s="501"/>
      <c r="P23" s="501"/>
      <c r="Q23" s="501"/>
      <c r="R23" s="501"/>
      <c r="S23" s="502"/>
    </row>
    <row r="24" spans="1:19" ht="15" thickTop="1" thickBot="1" x14ac:dyDescent="0.2">
      <c r="A24" s="495"/>
      <c r="B24" s="2" t="s">
        <v>700</v>
      </c>
      <c r="C24" s="2"/>
      <c r="D24" s="2"/>
      <c r="E24" s="2"/>
      <c r="F24" s="2"/>
      <c r="G24" s="2"/>
      <c r="H24" s="2"/>
      <c r="I24" s="496"/>
      <c r="J24" s="2"/>
      <c r="K24" s="2"/>
      <c r="L24" s="2"/>
      <c r="M24" s="499"/>
      <c r="N24" s="499"/>
      <c r="O24" s="2"/>
      <c r="P24" s="2"/>
      <c r="Q24" s="2"/>
      <c r="R24" s="2"/>
      <c r="S24" s="2"/>
    </row>
    <row r="25" spans="1:19" ht="14.25" thickTop="1" x14ac:dyDescent="0.15">
      <c r="A25" s="495"/>
      <c r="B25" s="717"/>
      <c r="C25" s="717"/>
      <c r="D25" s="717"/>
      <c r="E25" s="717"/>
      <c r="F25" s="717"/>
      <c r="G25" s="717"/>
      <c r="H25" s="717"/>
      <c r="I25" s="496"/>
      <c r="J25" s="2"/>
      <c r="K25" s="492"/>
      <c r="L25" s="724" t="s">
        <v>701</v>
      </c>
      <c r="M25" s="724"/>
      <c r="N25" s="724"/>
      <c r="O25" s="724"/>
      <c r="P25" s="493"/>
      <c r="Q25" s="493"/>
      <c r="R25" s="493"/>
      <c r="S25" s="494"/>
    </row>
    <row r="26" spans="1:19" x14ac:dyDescent="0.15">
      <c r="A26" s="495"/>
      <c r="B26" s="2" t="s">
        <v>702</v>
      </c>
      <c r="C26" s="2" t="s">
        <v>702</v>
      </c>
      <c r="D26" s="2"/>
      <c r="E26" s="2"/>
      <c r="F26" s="2"/>
      <c r="G26" s="2"/>
      <c r="H26" s="2"/>
      <c r="I26" s="496"/>
      <c r="J26" s="2"/>
      <c r="K26" s="495"/>
      <c r="L26" s="725"/>
      <c r="M26" s="725"/>
      <c r="N26" s="725"/>
      <c r="O26" s="725"/>
      <c r="P26" s="2"/>
      <c r="Q26" s="2"/>
      <c r="R26" s="2"/>
      <c r="S26" s="496"/>
    </row>
    <row r="27" spans="1:19" ht="13.5" customHeight="1" x14ac:dyDescent="0.15">
      <c r="A27" s="495"/>
      <c r="B27" s="2"/>
      <c r="C27" s="2"/>
      <c r="D27" s="2"/>
      <c r="E27" s="2"/>
      <c r="F27" s="2"/>
      <c r="G27" s="2"/>
      <c r="H27" s="2"/>
      <c r="I27" s="496"/>
      <c r="J27" s="2"/>
      <c r="K27" s="495"/>
      <c r="L27" s="717" t="s">
        <v>811</v>
      </c>
      <c r="M27" s="717"/>
      <c r="N27" s="717"/>
      <c r="O27" s="717"/>
      <c r="P27" s="717"/>
      <c r="Q27" s="717"/>
      <c r="R27" s="717"/>
      <c r="S27" s="496"/>
    </row>
    <row r="28" spans="1:19" ht="13.5" customHeight="1" x14ac:dyDescent="0.15">
      <c r="A28" s="495"/>
      <c r="B28" s="717" t="s">
        <v>703</v>
      </c>
      <c r="C28" s="717"/>
      <c r="D28" s="717"/>
      <c r="E28" s="717"/>
      <c r="F28" s="717"/>
      <c r="G28" s="717"/>
      <c r="H28" s="717"/>
      <c r="I28" s="496"/>
      <c r="J28" s="2"/>
      <c r="K28" s="495"/>
      <c r="L28" s="499" t="s">
        <v>705</v>
      </c>
      <c r="M28" s="2"/>
      <c r="N28" s="2"/>
      <c r="O28" s="2"/>
      <c r="P28" s="2"/>
      <c r="Q28" s="2"/>
      <c r="R28" s="2"/>
      <c r="S28" s="496"/>
    </row>
    <row r="29" spans="1:19" ht="13.5" customHeight="1" x14ac:dyDescent="0.15">
      <c r="A29" s="495"/>
      <c r="B29" s="2" t="s">
        <v>704</v>
      </c>
      <c r="C29" s="2"/>
      <c r="D29" s="2"/>
      <c r="E29" s="2"/>
      <c r="F29" s="2"/>
      <c r="G29" s="2"/>
      <c r="H29" s="2"/>
      <c r="I29" s="496"/>
      <c r="J29" s="2"/>
      <c r="K29" s="495"/>
      <c r="L29" s="717" t="s">
        <v>812</v>
      </c>
      <c r="M29" s="717"/>
      <c r="N29" s="717"/>
      <c r="O29" s="717"/>
      <c r="P29" s="717"/>
      <c r="Q29" s="717"/>
      <c r="R29" s="717"/>
      <c r="S29" s="496"/>
    </row>
    <row r="30" spans="1:19" x14ac:dyDescent="0.15">
      <c r="A30" s="495"/>
      <c r="B30" s="2"/>
      <c r="C30" s="2"/>
      <c r="D30" s="2"/>
      <c r="E30" s="2"/>
      <c r="F30" s="2"/>
      <c r="G30" s="2"/>
      <c r="H30" s="2"/>
      <c r="I30" s="496"/>
      <c r="J30" s="2"/>
      <c r="K30" s="495"/>
      <c r="L30" s="499" t="s">
        <v>706</v>
      </c>
      <c r="M30" s="499"/>
      <c r="N30" s="499"/>
      <c r="O30" s="499"/>
      <c r="P30" s="499"/>
      <c r="Q30" s="499"/>
      <c r="R30" s="499"/>
      <c r="S30" s="496"/>
    </row>
    <row r="31" spans="1:19" ht="13.5" customHeight="1" x14ac:dyDescent="0.15">
      <c r="A31" s="495"/>
      <c r="B31" s="2"/>
      <c r="C31" s="2"/>
      <c r="D31" s="2"/>
      <c r="E31" s="2"/>
      <c r="F31" s="2"/>
      <c r="G31" s="2"/>
      <c r="H31" s="2"/>
      <c r="I31" s="496"/>
      <c r="J31" s="2"/>
      <c r="K31" s="495"/>
      <c r="L31" s="717" t="s">
        <v>813</v>
      </c>
      <c r="M31" s="717"/>
      <c r="N31" s="717"/>
      <c r="O31" s="717"/>
      <c r="P31" s="717"/>
      <c r="Q31" s="717"/>
      <c r="R31" s="717"/>
      <c r="S31" s="496"/>
    </row>
    <row r="32" spans="1:19" ht="13.5" customHeight="1" x14ac:dyDescent="0.15">
      <c r="A32" s="495"/>
      <c r="B32" s="726"/>
      <c r="C32" s="726"/>
      <c r="D32" s="726"/>
      <c r="E32" s="726"/>
      <c r="F32" s="726"/>
      <c r="G32" s="726"/>
      <c r="H32" s="726"/>
      <c r="I32" s="496"/>
      <c r="J32" s="2"/>
      <c r="K32" s="495"/>
      <c r="L32" s="499" t="s">
        <v>708</v>
      </c>
      <c r="M32" s="499"/>
      <c r="N32" s="499"/>
      <c r="O32" s="499"/>
      <c r="P32" s="499"/>
      <c r="Q32" s="499"/>
      <c r="R32" s="499"/>
      <c r="S32" s="496"/>
    </row>
    <row r="33" spans="1:19" ht="13.5" customHeight="1" x14ac:dyDescent="0.15">
      <c r="A33" s="495"/>
      <c r="B33" s="726"/>
      <c r="C33" s="726"/>
      <c r="D33" s="726"/>
      <c r="E33" s="726"/>
      <c r="F33" s="726"/>
      <c r="G33" s="726"/>
      <c r="H33" s="726"/>
      <c r="I33" s="496"/>
      <c r="J33" s="2"/>
      <c r="K33" s="495"/>
      <c r="L33" s="717" t="s">
        <v>814</v>
      </c>
      <c r="M33" s="717"/>
      <c r="N33" s="717"/>
      <c r="O33" s="717"/>
      <c r="P33" s="717"/>
      <c r="Q33" s="717"/>
      <c r="R33" s="717"/>
      <c r="S33" s="496"/>
    </row>
    <row r="34" spans="1:19" ht="13.5" customHeight="1" x14ac:dyDescent="0.15">
      <c r="A34" s="495"/>
      <c r="B34" s="727" t="s">
        <v>707</v>
      </c>
      <c r="C34" s="727"/>
      <c r="D34" s="727"/>
      <c r="E34" s="727"/>
      <c r="F34" s="727"/>
      <c r="G34" s="727"/>
      <c r="H34" s="727"/>
      <c r="I34" s="503"/>
      <c r="J34" s="2"/>
      <c r="K34" s="495"/>
      <c r="L34" s="717" t="s">
        <v>815</v>
      </c>
      <c r="M34" s="717"/>
      <c r="N34" s="717"/>
      <c r="O34" s="717"/>
      <c r="P34" s="717"/>
      <c r="Q34" s="717"/>
      <c r="R34" s="717"/>
      <c r="S34" s="496"/>
    </row>
    <row r="35" spans="1:19" ht="13.5" customHeight="1" x14ac:dyDescent="0.15">
      <c r="A35" s="504"/>
      <c r="B35" s="727"/>
      <c r="C35" s="727"/>
      <c r="D35" s="727"/>
      <c r="E35" s="727"/>
      <c r="F35" s="727"/>
      <c r="G35" s="727"/>
      <c r="H35" s="727"/>
      <c r="I35" s="505"/>
      <c r="J35" s="2"/>
      <c r="K35" s="495"/>
      <c r="L35" s="499" t="s">
        <v>710</v>
      </c>
      <c r="M35" s="499"/>
      <c r="N35" s="499"/>
      <c r="O35" s="499"/>
      <c r="P35" s="499"/>
      <c r="Q35" s="499"/>
      <c r="R35" s="499"/>
      <c r="S35" s="496"/>
    </row>
    <row r="36" spans="1:19" ht="13.5" customHeight="1" x14ac:dyDescent="0.15">
      <c r="A36" s="495"/>
      <c r="B36" s="723" t="s">
        <v>709</v>
      </c>
      <c r="C36" s="723"/>
      <c r="D36" s="723"/>
      <c r="E36" s="723"/>
      <c r="F36" s="723"/>
      <c r="G36" s="723"/>
      <c r="H36" s="723"/>
      <c r="I36" s="496"/>
      <c r="J36" s="2"/>
      <c r="K36" s="495"/>
      <c r="L36" s="717" t="s">
        <v>816</v>
      </c>
      <c r="M36" s="717"/>
      <c r="N36" s="717"/>
      <c r="O36" s="717"/>
      <c r="P36" s="717"/>
      <c r="Q36" s="717"/>
      <c r="R36" s="717"/>
      <c r="S36" s="496"/>
    </row>
    <row r="37" spans="1:19" ht="13.5" customHeight="1" x14ac:dyDescent="0.15">
      <c r="A37" s="495"/>
      <c r="B37" s="723"/>
      <c r="C37" s="723"/>
      <c r="D37" s="723"/>
      <c r="E37" s="723"/>
      <c r="F37" s="723"/>
      <c r="G37" s="723"/>
      <c r="H37" s="723"/>
      <c r="I37" s="496"/>
      <c r="J37" s="2"/>
      <c r="K37" s="495"/>
      <c r="L37" s="499" t="s">
        <v>710</v>
      </c>
      <c r="M37" s="499"/>
      <c r="N37" s="499"/>
      <c r="O37" s="499"/>
      <c r="P37" s="499"/>
      <c r="Q37" s="499"/>
      <c r="R37" s="499"/>
      <c r="S37" s="496"/>
    </row>
    <row r="38" spans="1:19" ht="13.5" customHeight="1" x14ac:dyDescent="0.15">
      <c r="A38" s="495"/>
      <c r="B38" s="720" t="s">
        <v>711</v>
      </c>
      <c r="C38" s="720"/>
      <c r="D38" s="720"/>
      <c r="E38" s="720"/>
      <c r="F38" s="720"/>
      <c r="G38" s="720"/>
      <c r="H38" s="720"/>
      <c r="I38" s="496"/>
      <c r="J38" s="2"/>
      <c r="K38" s="495"/>
      <c r="L38" s="721" t="s">
        <v>817</v>
      </c>
      <c r="M38" s="721"/>
      <c r="N38" s="721"/>
      <c r="O38" s="721"/>
      <c r="P38" s="721"/>
      <c r="Q38" s="721"/>
      <c r="R38" s="721"/>
      <c r="S38" s="496"/>
    </row>
    <row r="39" spans="1:19" ht="13.5" customHeight="1" x14ac:dyDescent="0.15">
      <c r="A39" s="495"/>
      <c r="B39" s="720"/>
      <c r="C39" s="720"/>
      <c r="D39" s="720"/>
      <c r="E39" s="720"/>
      <c r="F39" s="720"/>
      <c r="G39" s="720"/>
      <c r="H39" s="720"/>
      <c r="I39" s="496"/>
      <c r="J39" s="2"/>
      <c r="K39" s="495"/>
      <c r="L39" s="2" t="s">
        <v>713</v>
      </c>
      <c r="M39" s="2"/>
      <c r="N39" s="2"/>
      <c r="O39" s="2"/>
      <c r="P39" s="2"/>
      <c r="Q39" s="2"/>
      <c r="R39" s="2"/>
      <c r="S39" s="496"/>
    </row>
    <row r="40" spans="1:19" ht="13.5" customHeight="1" x14ac:dyDescent="0.15">
      <c r="A40" s="504"/>
      <c r="B40" s="720" t="s">
        <v>712</v>
      </c>
      <c r="C40" s="720"/>
      <c r="D40" s="720"/>
      <c r="E40" s="720"/>
      <c r="F40" s="720"/>
      <c r="G40" s="720"/>
      <c r="H40" s="720"/>
      <c r="I40" s="496"/>
      <c r="J40" s="2"/>
      <c r="K40" s="495"/>
      <c r="L40" s="717" t="s">
        <v>818</v>
      </c>
      <c r="M40" s="717"/>
      <c r="N40" s="717"/>
      <c r="O40" s="717"/>
      <c r="P40" s="717"/>
      <c r="Q40" s="717"/>
      <c r="R40" s="717"/>
      <c r="S40" s="496"/>
    </row>
    <row r="41" spans="1:19" ht="13.5" customHeight="1" x14ac:dyDescent="0.15">
      <c r="A41" s="495"/>
      <c r="B41" s="720"/>
      <c r="C41" s="720"/>
      <c r="D41" s="720"/>
      <c r="E41" s="720"/>
      <c r="F41" s="720"/>
      <c r="G41" s="720"/>
      <c r="H41" s="720"/>
      <c r="I41" s="496"/>
      <c r="J41" s="2"/>
      <c r="K41" s="495"/>
      <c r="L41" s="722" t="s">
        <v>714</v>
      </c>
      <c r="M41" s="722"/>
      <c r="N41" s="722"/>
      <c r="O41" s="722"/>
      <c r="P41" s="722"/>
      <c r="Q41" s="722"/>
      <c r="R41" s="722"/>
      <c r="S41" s="496"/>
    </row>
    <row r="42" spans="1:19" ht="13.5" customHeight="1" x14ac:dyDescent="0.15">
      <c r="A42" s="495"/>
      <c r="B42" s="506"/>
      <c r="C42" s="506"/>
      <c r="D42" s="506"/>
      <c r="E42" s="507"/>
      <c r="F42" s="507"/>
      <c r="G42" s="507"/>
      <c r="H42" s="507"/>
      <c r="I42" s="496"/>
      <c r="J42" s="2"/>
      <c r="K42" s="495"/>
      <c r="L42" s="717"/>
      <c r="M42" s="717"/>
      <c r="N42" s="717"/>
      <c r="O42" s="717"/>
      <c r="P42" s="717"/>
      <c r="Q42" s="717"/>
      <c r="R42" s="717"/>
      <c r="S42" s="496"/>
    </row>
    <row r="43" spans="1:19" ht="13.5" customHeight="1" x14ac:dyDescent="0.15">
      <c r="A43" s="495"/>
      <c r="B43" s="506"/>
      <c r="C43" s="506"/>
      <c r="D43" s="506"/>
      <c r="E43" s="507"/>
      <c r="F43" s="507"/>
      <c r="G43" s="507"/>
      <c r="H43" s="507"/>
      <c r="I43" s="496"/>
      <c r="J43" s="2"/>
      <c r="K43" s="495"/>
      <c r="L43" s="722"/>
      <c r="M43" s="722"/>
      <c r="N43" s="722"/>
      <c r="O43" s="722"/>
      <c r="P43" s="722"/>
      <c r="Q43" s="722"/>
      <c r="R43" s="722"/>
      <c r="S43" s="496"/>
    </row>
    <row r="44" spans="1:19" x14ac:dyDescent="0.15">
      <c r="A44" s="495"/>
      <c r="B44" s="2"/>
      <c r="C44" s="2"/>
      <c r="D44" s="2"/>
      <c r="E44" s="2"/>
      <c r="F44" s="2"/>
      <c r="G44" s="2"/>
      <c r="H44" s="2"/>
      <c r="I44" s="496"/>
      <c r="J44" s="2"/>
      <c r="K44" s="495"/>
      <c r="L44" s="717"/>
      <c r="M44" s="717"/>
      <c r="N44" s="717"/>
      <c r="O44" s="717"/>
      <c r="P44" s="717"/>
      <c r="Q44" s="717"/>
      <c r="R44" s="717"/>
      <c r="S44" s="496"/>
    </row>
    <row r="45" spans="1:19" ht="14.25" customHeight="1" thickBot="1" x14ac:dyDescent="0.2">
      <c r="A45" s="500"/>
      <c r="B45" s="501"/>
      <c r="C45" s="501"/>
      <c r="D45" s="501"/>
      <c r="E45" s="501"/>
      <c r="F45" s="501"/>
      <c r="G45" s="501"/>
      <c r="H45" s="501"/>
      <c r="I45" s="502"/>
      <c r="J45" s="2"/>
      <c r="K45" s="500"/>
      <c r="L45" s="718"/>
      <c r="M45" s="718"/>
      <c r="N45" s="718"/>
      <c r="O45" s="718"/>
      <c r="P45" s="718"/>
      <c r="Q45" s="718"/>
      <c r="R45" s="718"/>
      <c r="S45" s="502"/>
    </row>
    <row r="46" spans="1:19" ht="21" customHeight="1" thickTop="1" x14ac:dyDescent="0.15">
      <c r="A46" s="719" t="s">
        <v>715</v>
      </c>
      <c r="B46" s="719"/>
      <c r="C46" s="719"/>
      <c r="D46" s="719"/>
      <c r="E46" s="719"/>
      <c r="F46" s="719"/>
      <c r="G46" s="719"/>
      <c r="H46" s="719"/>
      <c r="I46" s="719"/>
      <c r="J46" s="719"/>
      <c r="K46" s="719"/>
      <c r="L46" s="719"/>
      <c r="M46" s="719"/>
      <c r="N46" s="719"/>
      <c r="O46" s="719"/>
      <c r="P46" s="719"/>
      <c r="Q46" s="719"/>
      <c r="R46" s="719"/>
      <c r="S46" s="719"/>
    </row>
  </sheetData>
  <mergeCells count="34">
    <mergeCell ref="B10:H10"/>
    <mergeCell ref="B16:H16"/>
    <mergeCell ref="B17:H17"/>
    <mergeCell ref="B3:E4"/>
    <mergeCell ref="L3:P4"/>
    <mergeCell ref="B5:H5"/>
    <mergeCell ref="B6:H6"/>
    <mergeCell ref="B7:E7"/>
    <mergeCell ref="B9:H9"/>
    <mergeCell ref="B18:H18"/>
    <mergeCell ref="B22:H22"/>
    <mergeCell ref="B36:H37"/>
    <mergeCell ref="L36:R36"/>
    <mergeCell ref="B25:H25"/>
    <mergeCell ref="L25:O26"/>
    <mergeCell ref="L27:R27"/>
    <mergeCell ref="B28:H28"/>
    <mergeCell ref="L29:R29"/>
    <mergeCell ref="B23:H23"/>
    <mergeCell ref="L31:R31"/>
    <mergeCell ref="B32:H33"/>
    <mergeCell ref="L33:R33"/>
    <mergeCell ref="B34:H35"/>
    <mergeCell ref="L44:R44"/>
    <mergeCell ref="L34:R34"/>
    <mergeCell ref="L45:R45"/>
    <mergeCell ref="A46:S46"/>
    <mergeCell ref="B38:H39"/>
    <mergeCell ref="L38:R38"/>
    <mergeCell ref="B40:H41"/>
    <mergeCell ref="L40:R40"/>
    <mergeCell ref="L42:R42"/>
    <mergeCell ref="L43:R43"/>
    <mergeCell ref="L41:R41"/>
  </mergeCells>
  <phoneticPr fontId="3"/>
  <printOptions horizontalCentered="1"/>
  <pageMargins left="0.19685039370078741" right="0" top="0.47244094488188981" bottom="0.19685039370078741" header="0.51181102362204722" footer="0.51181102362204722"/>
  <pageSetup paperSize="9" scale="87" firstPageNumber="4294963191"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4"/>
  <sheetViews>
    <sheetView zoomScale="106" zoomScaleNormal="106" workbookViewId="0">
      <selection sqref="A1:J1"/>
    </sheetView>
  </sheetViews>
  <sheetFormatPr defaultRowHeight="13.5" x14ac:dyDescent="0.15"/>
  <cols>
    <col min="1" max="1" width="12.5" style="509" customWidth="1"/>
    <col min="2" max="2" width="25.125" style="542" customWidth="1"/>
    <col min="3" max="4" width="10" style="509" customWidth="1"/>
    <col min="5" max="5" width="18.75" style="509" customWidth="1"/>
    <col min="6" max="6" width="12.5" style="509" customWidth="1"/>
    <col min="7" max="7" width="25.125" style="509" customWidth="1"/>
    <col min="8" max="8" width="10" style="543" customWidth="1"/>
    <col min="9" max="9" width="10" style="509" customWidth="1"/>
    <col min="10" max="10" width="18.75" style="509" customWidth="1"/>
    <col min="11" max="11" width="9.5" style="509" bestFit="1" customWidth="1"/>
    <col min="12" max="12" width="23.25" style="509" customWidth="1"/>
    <col min="13" max="16384" width="9" style="509"/>
  </cols>
  <sheetData>
    <row r="1" spans="1:12" ht="32.25" customHeight="1" x14ac:dyDescent="0.15">
      <c r="A1" s="728" t="s">
        <v>716</v>
      </c>
      <c r="B1" s="728"/>
      <c r="C1" s="728"/>
      <c r="D1" s="728"/>
      <c r="E1" s="728"/>
      <c r="F1" s="728"/>
      <c r="G1" s="728"/>
      <c r="H1" s="728"/>
      <c r="I1" s="728"/>
      <c r="J1" s="728"/>
      <c r="K1" s="508"/>
      <c r="L1" s="508"/>
    </row>
    <row r="2" spans="1:12" ht="25.5" customHeight="1" x14ac:dyDescent="0.15">
      <c r="A2" s="510"/>
      <c r="B2" s="729" t="s">
        <v>717</v>
      </c>
      <c r="C2" s="729"/>
      <c r="D2" s="729"/>
      <c r="E2" s="729"/>
      <c r="F2" s="729"/>
      <c r="G2" s="729"/>
      <c r="H2" s="729"/>
      <c r="I2" s="729"/>
      <c r="J2" s="729"/>
      <c r="K2" s="510"/>
      <c r="L2" s="510"/>
    </row>
    <row r="3" spans="1:12" ht="21.75" customHeight="1" thickBot="1" x14ac:dyDescent="0.2">
      <c r="A3" s="510"/>
      <c r="B3" s="511"/>
      <c r="C3" s="510"/>
      <c r="D3" s="510"/>
      <c r="E3" s="510"/>
      <c r="F3" s="510"/>
      <c r="G3" s="510"/>
      <c r="H3" s="512"/>
      <c r="I3" s="510"/>
      <c r="J3" s="513"/>
      <c r="K3" s="510"/>
      <c r="L3" s="513"/>
    </row>
    <row r="4" spans="1:12" ht="18" customHeight="1" x14ac:dyDescent="0.15">
      <c r="A4" s="514" t="s">
        <v>718</v>
      </c>
      <c r="B4" s="515" t="s">
        <v>719</v>
      </c>
      <c r="C4" s="515" t="s">
        <v>720</v>
      </c>
      <c r="D4" s="515" t="s">
        <v>721</v>
      </c>
      <c r="E4" s="516" t="s">
        <v>722</v>
      </c>
      <c r="F4" s="517" t="s">
        <v>718</v>
      </c>
      <c r="G4" s="515" t="s">
        <v>719</v>
      </c>
      <c r="H4" s="515" t="s">
        <v>720</v>
      </c>
      <c r="I4" s="515" t="s">
        <v>721</v>
      </c>
      <c r="J4" s="518" t="s">
        <v>722</v>
      </c>
    </row>
    <row r="5" spans="1:12" ht="18" customHeight="1" x14ac:dyDescent="0.15">
      <c r="A5" s="519" t="s">
        <v>723</v>
      </c>
      <c r="B5" s="520" t="s">
        <v>724</v>
      </c>
      <c r="C5" s="521">
        <v>100</v>
      </c>
      <c r="D5" s="521"/>
      <c r="E5" s="522"/>
      <c r="F5" s="523" t="s">
        <v>756</v>
      </c>
      <c r="G5" s="524" t="s">
        <v>757</v>
      </c>
      <c r="H5" s="525">
        <v>200</v>
      </c>
      <c r="I5" s="521"/>
      <c r="J5" s="522"/>
    </row>
    <row r="6" spans="1:12" ht="18" customHeight="1" x14ac:dyDescent="0.15">
      <c r="A6" s="519" t="s">
        <v>723</v>
      </c>
      <c r="B6" s="520" t="s">
        <v>727</v>
      </c>
      <c r="C6" s="521">
        <v>300</v>
      </c>
      <c r="D6" s="521"/>
      <c r="E6" s="522"/>
      <c r="F6" s="523" t="s">
        <v>725</v>
      </c>
      <c r="G6" s="524" t="s">
        <v>726</v>
      </c>
      <c r="H6" s="525">
        <v>200</v>
      </c>
      <c r="I6" s="521"/>
      <c r="J6" s="522"/>
    </row>
    <row r="7" spans="1:12" ht="18" customHeight="1" x14ac:dyDescent="0.15">
      <c r="A7" s="519" t="s">
        <v>723</v>
      </c>
      <c r="B7" s="520" t="s">
        <v>729</v>
      </c>
      <c r="C7" s="521">
        <v>650</v>
      </c>
      <c r="D7" s="521"/>
      <c r="E7" s="522"/>
      <c r="F7" s="523" t="s">
        <v>725</v>
      </c>
      <c r="G7" s="524" t="s">
        <v>728</v>
      </c>
      <c r="H7" s="525">
        <v>200</v>
      </c>
      <c r="I7" s="521"/>
      <c r="J7" s="522"/>
    </row>
    <row r="8" spans="1:12" ht="18" customHeight="1" x14ac:dyDescent="0.15">
      <c r="A8" s="519" t="s">
        <v>723</v>
      </c>
      <c r="B8" s="520" t="s">
        <v>731</v>
      </c>
      <c r="C8" s="521">
        <v>400</v>
      </c>
      <c r="D8" s="521"/>
      <c r="E8" s="522"/>
      <c r="F8" s="523" t="s">
        <v>725</v>
      </c>
      <c r="G8" s="524" t="s">
        <v>730</v>
      </c>
      <c r="H8" s="525">
        <v>200</v>
      </c>
      <c r="I8" s="521"/>
      <c r="J8" s="522"/>
    </row>
    <row r="9" spans="1:12" ht="18" customHeight="1" x14ac:dyDescent="0.15">
      <c r="A9" s="519" t="s">
        <v>723</v>
      </c>
      <c r="B9" s="520" t="s">
        <v>733</v>
      </c>
      <c r="C9" s="521">
        <v>100</v>
      </c>
      <c r="D9" s="521"/>
      <c r="E9" s="522"/>
      <c r="F9" s="523" t="s">
        <v>725</v>
      </c>
      <c r="G9" s="524" t="s">
        <v>732</v>
      </c>
      <c r="H9" s="525">
        <v>300</v>
      </c>
      <c r="I9" s="521"/>
      <c r="J9" s="522"/>
    </row>
    <row r="10" spans="1:12" ht="18" customHeight="1" x14ac:dyDescent="0.15">
      <c r="A10" s="519" t="s">
        <v>723</v>
      </c>
      <c r="B10" s="520" t="s">
        <v>736</v>
      </c>
      <c r="C10" s="521">
        <v>100</v>
      </c>
      <c r="D10" s="521"/>
      <c r="E10" s="522"/>
      <c r="F10" s="523" t="s">
        <v>734</v>
      </c>
      <c r="G10" s="524" t="s">
        <v>735</v>
      </c>
      <c r="H10" s="525">
        <v>200</v>
      </c>
      <c r="I10" s="521"/>
      <c r="J10" s="522"/>
    </row>
    <row r="11" spans="1:12" ht="18" customHeight="1" x14ac:dyDescent="0.15">
      <c r="A11" s="519" t="s">
        <v>723</v>
      </c>
      <c r="B11" s="520" t="s">
        <v>738</v>
      </c>
      <c r="C11" s="521">
        <v>200</v>
      </c>
      <c r="D11" s="521"/>
      <c r="E11" s="522"/>
      <c r="F11" s="523" t="s">
        <v>734</v>
      </c>
      <c r="G11" s="524" t="s">
        <v>737</v>
      </c>
      <c r="H11" s="525">
        <v>30</v>
      </c>
      <c r="I11" s="521"/>
      <c r="J11" s="522"/>
    </row>
    <row r="12" spans="1:12" ht="18" customHeight="1" x14ac:dyDescent="0.15">
      <c r="A12" s="519" t="s">
        <v>723</v>
      </c>
      <c r="B12" s="520" t="s">
        <v>740</v>
      </c>
      <c r="C12" s="521">
        <v>120</v>
      </c>
      <c r="D12" s="521"/>
      <c r="E12" s="522"/>
      <c r="F12" s="523" t="s">
        <v>739</v>
      </c>
      <c r="G12" s="524" t="s">
        <v>739</v>
      </c>
      <c r="H12" s="525">
        <v>200</v>
      </c>
      <c r="I12" s="521"/>
      <c r="J12" s="522"/>
    </row>
    <row r="13" spans="1:12" ht="18" customHeight="1" x14ac:dyDescent="0.15">
      <c r="A13" s="519" t="s">
        <v>723</v>
      </c>
      <c r="B13" s="520" t="s">
        <v>743</v>
      </c>
      <c r="C13" s="521">
        <v>120</v>
      </c>
      <c r="D13" s="521"/>
      <c r="E13" s="522"/>
      <c r="F13" s="523" t="s">
        <v>741</v>
      </c>
      <c r="G13" s="524" t="s">
        <v>742</v>
      </c>
      <c r="H13" s="525">
        <v>200</v>
      </c>
      <c r="I13" s="521"/>
      <c r="J13" s="522"/>
    </row>
    <row r="14" spans="1:12" ht="18" customHeight="1" x14ac:dyDescent="0.15">
      <c r="A14" s="519" t="s">
        <v>723</v>
      </c>
      <c r="B14" s="520" t="s">
        <v>746</v>
      </c>
      <c r="C14" s="521">
        <v>120</v>
      </c>
      <c r="D14" s="521"/>
      <c r="E14" s="522"/>
      <c r="F14" s="523" t="s">
        <v>744</v>
      </c>
      <c r="G14" s="524" t="s">
        <v>745</v>
      </c>
      <c r="H14" s="525">
        <v>30</v>
      </c>
      <c r="I14" s="521"/>
      <c r="J14" s="522"/>
    </row>
    <row r="15" spans="1:12" ht="18" customHeight="1" x14ac:dyDescent="0.15">
      <c r="A15" s="519" t="s">
        <v>723</v>
      </c>
      <c r="B15" s="520" t="s">
        <v>749</v>
      </c>
      <c r="C15" s="521">
        <v>100</v>
      </c>
      <c r="D15" s="521"/>
      <c r="E15" s="522"/>
      <c r="F15" s="523" t="s">
        <v>747</v>
      </c>
      <c r="G15" s="524" t="s">
        <v>748</v>
      </c>
      <c r="H15" s="525">
        <v>30</v>
      </c>
      <c r="I15" s="521"/>
      <c r="J15" s="522"/>
    </row>
    <row r="16" spans="1:12" ht="18" customHeight="1" x14ac:dyDescent="0.15">
      <c r="A16" s="519" t="s">
        <v>723</v>
      </c>
      <c r="B16" s="520" t="s">
        <v>751</v>
      </c>
      <c r="C16" s="521">
        <v>400</v>
      </c>
      <c r="D16" s="521"/>
      <c r="E16" s="522"/>
      <c r="F16" s="523" t="s">
        <v>747</v>
      </c>
      <c r="G16" s="524" t="s">
        <v>750</v>
      </c>
      <c r="H16" s="525">
        <v>30</v>
      </c>
      <c r="I16" s="521"/>
      <c r="J16" s="522"/>
    </row>
    <row r="17" spans="1:12" ht="18" customHeight="1" x14ac:dyDescent="0.15">
      <c r="A17" s="519" t="s">
        <v>723</v>
      </c>
      <c r="B17" s="520" t="s">
        <v>754</v>
      </c>
      <c r="C17" s="521">
        <v>50</v>
      </c>
      <c r="D17" s="521"/>
      <c r="E17" s="522" t="s">
        <v>755</v>
      </c>
      <c r="F17" s="523" t="s">
        <v>752</v>
      </c>
      <c r="G17" s="524" t="s">
        <v>753</v>
      </c>
      <c r="H17" s="525">
        <v>30</v>
      </c>
      <c r="I17" s="521"/>
      <c r="J17" s="522"/>
    </row>
    <row r="18" spans="1:12" ht="18" customHeight="1" x14ac:dyDescent="0.15">
      <c r="A18" s="519" t="s">
        <v>723</v>
      </c>
      <c r="B18" s="526" t="s">
        <v>758</v>
      </c>
      <c r="C18" s="521">
        <v>200</v>
      </c>
      <c r="D18" s="521"/>
      <c r="E18" s="522"/>
      <c r="F18" s="523"/>
      <c r="G18" s="524"/>
      <c r="H18" s="646"/>
      <c r="I18" s="521"/>
      <c r="J18" s="522"/>
    </row>
    <row r="19" spans="1:12" ht="18" customHeight="1" x14ac:dyDescent="0.15">
      <c r="A19" s="519" t="s">
        <v>723</v>
      </c>
      <c r="B19" s="526" t="s">
        <v>759</v>
      </c>
      <c r="C19" s="521">
        <v>10</v>
      </c>
      <c r="D19" s="521"/>
      <c r="E19" s="522"/>
      <c r="F19" s="527"/>
      <c r="G19" s="524"/>
      <c r="H19" s="524"/>
      <c r="I19" s="521"/>
      <c r="J19" s="522"/>
    </row>
    <row r="20" spans="1:12" ht="18" customHeight="1" x14ac:dyDescent="0.15">
      <c r="A20" s="519" t="s">
        <v>723</v>
      </c>
      <c r="B20" s="526" t="s">
        <v>760</v>
      </c>
      <c r="C20" s="521">
        <v>200</v>
      </c>
      <c r="D20" s="521"/>
      <c r="E20" s="522"/>
      <c r="F20" s="527"/>
      <c r="G20" s="524"/>
      <c r="H20" s="524"/>
      <c r="I20" s="521"/>
      <c r="J20" s="522"/>
    </row>
    <row r="21" spans="1:12" ht="18" customHeight="1" x14ac:dyDescent="0.15">
      <c r="A21" s="528"/>
      <c r="B21" s="526"/>
      <c r="C21" s="521"/>
      <c r="D21" s="521"/>
      <c r="E21" s="522"/>
      <c r="F21" s="527"/>
      <c r="G21" s="524"/>
      <c r="H21" s="524"/>
      <c r="I21" s="521"/>
      <c r="J21" s="522"/>
    </row>
    <row r="22" spans="1:12" ht="18" customHeight="1" x14ac:dyDescent="0.15">
      <c r="A22" s="528"/>
      <c r="B22" s="526"/>
      <c r="C22" s="521"/>
      <c r="D22" s="521"/>
      <c r="E22" s="522"/>
      <c r="F22" s="527"/>
      <c r="G22" s="524"/>
      <c r="H22" s="524"/>
      <c r="I22" s="521"/>
      <c r="J22" s="522"/>
    </row>
    <row r="23" spans="1:12" ht="18" customHeight="1" x14ac:dyDescent="0.15">
      <c r="A23" s="528"/>
      <c r="B23" s="526"/>
      <c r="C23" s="521"/>
      <c r="D23" s="521"/>
      <c r="E23" s="522"/>
      <c r="F23" s="527"/>
      <c r="G23" s="524"/>
      <c r="H23" s="524"/>
      <c r="I23" s="521"/>
      <c r="J23" s="522"/>
    </row>
    <row r="24" spans="1:12" ht="18" customHeight="1" x14ac:dyDescent="0.15">
      <c r="A24" s="528"/>
      <c r="B24" s="526"/>
      <c r="C24" s="521"/>
      <c r="D24" s="521"/>
      <c r="E24" s="522"/>
      <c r="F24" s="527"/>
      <c r="G24" s="524"/>
      <c r="H24" s="524"/>
      <c r="I24" s="521"/>
      <c r="J24" s="522"/>
    </row>
    <row r="25" spans="1:12" ht="18" customHeight="1" x14ac:dyDescent="0.15">
      <c r="A25" s="528"/>
      <c r="B25" s="526"/>
      <c r="C25" s="521"/>
      <c r="D25" s="521"/>
      <c r="E25" s="522"/>
      <c r="F25" s="527"/>
      <c r="G25" s="524"/>
      <c r="H25" s="524"/>
      <c r="I25" s="521"/>
      <c r="J25" s="522"/>
    </row>
    <row r="26" spans="1:12" ht="18" customHeight="1" thickBot="1" x14ac:dyDescent="0.2">
      <c r="A26" s="529"/>
      <c r="B26" s="530"/>
      <c r="C26" s="531"/>
      <c r="D26" s="531"/>
      <c r="E26" s="532"/>
      <c r="F26" s="533"/>
      <c r="G26" s="534"/>
      <c r="H26" s="534"/>
      <c r="I26" s="531"/>
      <c r="J26" s="532"/>
    </row>
    <row r="27" spans="1:12" ht="18" customHeight="1" thickTop="1" thickBot="1" x14ac:dyDescent="0.2">
      <c r="A27" s="535"/>
      <c r="B27" s="536"/>
      <c r="C27" s="537">
        <f>SUM(C5:C26)</f>
        <v>3170</v>
      </c>
      <c r="D27" s="537">
        <f>SUM(D5:D26)</f>
        <v>0</v>
      </c>
      <c r="E27" s="538"/>
      <c r="F27" s="539"/>
      <c r="G27" s="540"/>
      <c r="H27" s="536">
        <f>SUM(H5:H26)</f>
        <v>1850</v>
      </c>
      <c r="I27" s="537">
        <f>SUM(I5:I26)</f>
        <v>0</v>
      </c>
      <c r="J27" s="538"/>
    </row>
    <row r="28" spans="1:12" ht="14.25" x14ac:dyDescent="0.15">
      <c r="A28" s="510"/>
      <c r="B28" s="541"/>
      <c r="C28" s="510"/>
      <c r="D28" s="510"/>
      <c r="E28" s="510"/>
      <c r="F28" s="510"/>
      <c r="G28" s="510"/>
      <c r="H28" s="512"/>
      <c r="I28" s="510"/>
      <c r="J28" s="20" t="s">
        <v>916</v>
      </c>
      <c r="K28" s="510"/>
      <c r="L28" s="510"/>
    </row>
    <row r="29" spans="1:12" ht="14.25" x14ac:dyDescent="0.15">
      <c r="A29" s="510"/>
      <c r="B29" s="541"/>
      <c r="C29" s="510"/>
      <c r="D29" s="510"/>
      <c r="E29" s="510"/>
      <c r="F29" s="510"/>
      <c r="G29" s="510"/>
      <c r="H29" s="512"/>
      <c r="I29" s="510"/>
      <c r="J29" s="510"/>
      <c r="K29" s="510"/>
      <c r="L29" s="510"/>
    </row>
    <row r="30" spans="1:12" ht="14.25" x14ac:dyDescent="0.15">
      <c r="A30" s="510"/>
      <c r="B30" s="541"/>
      <c r="C30" s="510"/>
      <c r="D30" s="510"/>
      <c r="E30" s="510"/>
      <c r="F30" s="510"/>
      <c r="G30" s="510"/>
      <c r="H30" s="512"/>
      <c r="I30" s="510"/>
      <c r="J30" s="510"/>
      <c r="K30" s="510"/>
      <c r="L30" s="510"/>
    </row>
    <row r="31" spans="1:12" ht="14.25" x14ac:dyDescent="0.15">
      <c r="A31" s="510"/>
      <c r="B31" s="541"/>
      <c r="C31" s="510"/>
      <c r="D31" s="510"/>
      <c r="E31" s="510"/>
      <c r="F31" s="510"/>
      <c r="G31" s="510"/>
      <c r="H31" s="512"/>
      <c r="I31" s="510"/>
      <c r="J31" s="510"/>
      <c r="K31" s="510"/>
      <c r="L31" s="510"/>
    </row>
    <row r="32" spans="1:12" ht="14.25" x14ac:dyDescent="0.15">
      <c r="A32" s="510"/>
      <c r="B32" s="541"/>
      <c r="C32" s="510"/>
      <c r="D32" s="510"/>
      <c r="E32" s="510"/>
      <c r="F32" s="510"/>
      <c r="G32" s="510"/>
      <c r="H32" s="512"/>
      <c r="I32" s="510"/>
      <c r="J32" s="510"/>
      <c r="K32" s="510"/>
      <c r="L32" s="510"/>
    </row>
    <row r="33" spans="1:12" ht="14.25" x14ac:dyDescent="0.15">
      <c r="A33" s="510"/>
      <c r="B33" s="541"/>
      <c r="C33" s="510"/>
      <c r="D33" s="510"/>
      <c r="E33" s="510"/>
      <c r="F33" s="510"/>
      <c r="G33" s="510"/>
      <c r="H33" s="512"/>
      <c r="I33" s="510"/>
      <c r="J33" s="510"/>
      <c r="K33" s="510"/>
      <c r="L33" s="510"/>
    </row>
    <row r="34" spans="1:12" ht="14.25" x14ac:dyDescent="0.15">
      <c r="A34" s="510"/>
      <c r="B34" s="541"/>
      <c r="C34" s="510"/>
      <c r="D34" s="510"/>
      <c r="E34" s="510"/>
      <c r="F34" s="510"/>
      <c r="G34" s="510"/>
      <c r="H34" s="512"/>
      <c r="I34" s="510"/>
      <c r="J34" s="510"/>
      <c r="K34" s="510"/>
      <c r="L34" s="510"/>
    </row>
  </sheetData>
  <mergeCells count="2">
    <mergeCell ref="A1:J1"/>
    <mergeCell ref="B2:J2"/>
  </mergeCells>
  <phoneticPr fontId="3"/>
  <pageMargins left="0.55118110236220474" right="0.19685039370078741" top="0.74803149606299213" bottom="0.31496062992125984" header="0.31496062992125984" footer="0.19685039370078741"/>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41"/>
  <sheetViews>
    <sheetView topLeftCell="A2" zoomScale="106" zoomScaleNormal="106" zoomScaleSheetLayoutView="70" workbookViewId="0">
      <selection activeCell="H31" sqref="H31"/>
    </sheetView>
  </sheetViews>
  <sheetFormatPr defaultRowHeight="13.5" x14ac:dyDescent="0.15"/>
  <cols>
    <col min="1" max="1" width="2.625" style="1" customWidth="1"/>
    <col min="2" max="6" width="9" style="1" bestFit="1" customWidth="1"/>
    <col min="7" max="7" width="10.375" style="1" customWidth="1"/>
    <col min="8" max="8" width="12.625" style="1" customWidth="1"/>
    <col min="9" max="11" width="2.625" style="1" customWidth="1"/>
    <col min="12" max="18" width="9" style="1" bestFit="1" customWidth="1"/>
    <col min="19" max="19" width="2.625" style="1" customWidth="1"/>
    <col min="20" max="16384" width="9" style="1"/>
  </cols>
  <sheetData>
    <row r="1" spans="1:19" ht="27" customHeight="1" x14ac:dyDescent="0.15">
      <c r="A1" s="738" t="s">
        <v>868</v>
      </c>
      <c r="B1" s="738"/>
      <c r="C1" s="738"/>
      <c r="D1" s="738"/>
      <c r="E1" s="738"/>
      <c r="F1" s="738"/>
      <c r="G1" s="738"/>
      <c r="H1" s="738"/>
      <c r="I1" s="738"/>
      <c r="J1" s="738"/>
      <c r="K1" s="738"/>
      <c r="L1" s="738"/>
      <c r="M1" s="738"/>
      <c r="N1" s="738"/>
      <c r="O1" s="738"/>
      <c r="P1" s="738"/>
      <c r="Q1" s="738"/>
      <c r="R1" s="738"/>
      <c r="S1" s="738"/>
    </row>
    <row r="2" spans="1:19" ht="13.5" customHeight="1" x14ac:dyDescent="0.15">
      <c r="A2" s="677"/>
      <c r="B2" s="677"/>
      <c r="C2" s="677"/>
      <c r="D2" s="677"/>
      <c r="E2" s="677"/>
      <c r="F2" s="677"/>
      <c r="G2" s="677"/>
      <c r="H2" s="677"/>
      <c r="I2" s="677"/>
      <c r="J2" s="677"/>
      <c r="K2" s="677"/>
      <c r="L2" s="677"/>
      <c r="M2" s="677"/>
      <c r="N2" s="677"/>
      <c r="O2" s="677"/>
      <c r="P2" s="677"/>
      <c r="Q2" s="677"/>
      <c r="R2" s="677"/>
      <c r="S2" s="677"/>
    </row>
    <row r="3" spans="1:19" ht="3.75" customHeight="1" thickBot="1" x14ac:dyDescent="0.2">
      <c r="A3" s="2"/>
      <c r="B3" s="2"/>
      <c r="C3" s="491"/>
      <c r="D3" s="491"/>
      <c r="E3" s="491"/>
      <c r="F3" s="491"/>
      <c r="G3" s="491"/>
      <c r="H3" s="491"/>
      <c r="I3" s="491"/>
      <c r="J3" s="491"/>
      <c r="K3" s="491"/>
      <c r="L3" s="491"/>
      <c r="M3" s="491"/>
      <c r="N3" s="491"/>
      <c r="O3" s="491"/>
      <c r="P3" s="491"/>
      <c r="Q3" s="491"/>
      <c r="R3" s="491"/>
      <c r="S3" s="491"/>
    </row>
    <row r="4" spans="1:19" ht="14.25" customHeight="1" thickTop="1" x14ac:dyDescent="0.15">
      <c r="A4" s="739" t="s">
        <v>869</v>
      </c>
      <c r="B4" s="740"/>
      <c r="C4" s="740"/>
      <c r="D4" s="740"/>
      <c r="E4" s="740"/>
      <c r="F4" s="740"/>
      <c r="G4" s="740"/>
      <c r="H4" s="740"/>
      <c r="I4" s="740"/>
      <c r="J4" s="740"/>
      <c r="K4" s="740"/>
      <c r="L4" s="740"/>
      <c r="M4" s="740"/>
      <c r="N4" s="740"/>
      <c r="O4" s="740"/>
      <c r="P4" s="740"/>
      <c r="Q4" s="740"/>
      <c r="R4" s="740"/>
      <c r="S4" s="741"/>
    </row>
    <row r="5" spans="1:19" ht="13.5" customHeight="1" x14ac:dyDescent="0.15">
      <c r="A5" s="742"/>
      <c r="B5" s="743"/>
      <c r="C5" s="743"/>
      <c r="D5" s="743"/>
      <c r="E5" s="743"/>
      <c r="F5" s="743"/>
      <c r="G5" s="743"/>
      <c r="H5" s="743"/>
      <c r="I5" s="743"/>
      <c r="J5" s="743"/>
      <c r="K5" s="743"/>
      <c r="L5" s="743"/>
      <c r="M5" s="743"/>
      <c r="N5" s="743"/>
      <c r="O5" s="743"/>
      <c r="P5" s="743"/>
      <c r="Q5" s="743"/>
      <c r="R5" s="743"/>
      <c r="S5" s="744"/>
    </row>
    <row r="6" spans="1:19" x14ac:dyDescent="0.15">
      <c r="A6" s="742"/>
      <c r="B6" s="743"/>
      <c r="C6" s="743"/>
      <c r="D6" s="743"/>
      <c r="E6" s="743"/>
      <c r="F6" s="743"/>
      <c r="G6" s="743"/>
      <c r="H6" s="743"/>
      <c r="I6" s="743"/>
      <c r="J6" s="743"/>
      <c r="K6" s="743"/>
      <c r="L6" s="743"/>
      <c r="M6" s="743"/>
      <c r="N6" s="743"/>
      <c r="O6" s="743"/>
      <c r="P6" s="743"/>
      <c r="Q6" s="743"/>
      <c r="R6" s="743"/>
      <c r="S6" s="744"/>
    </row>
    <row r="7" spans="1:19" x14ac:dyDescent="0.15">
      <c r="A7" s="742"/>
      <c r="B7" s="743"/>
      <c r="C7" s="743"/>
      <c r="D7" s="743"/>
      <c r="E7" s="743"/>
      <c r="F7" s="743"/>
      <c r="G7" s="743"/>
      <c r="H7" s="743"/>
      <c r="I7" s="743"/>
      <c r="J7" s="743"/>
      <c r="K7" s="743"/>
      <c r="L7" s="743"/>
      <c r="M7" s="743"/>
      <c r="N7" s="743"/>
      <c r="O7" s="743"/>
      <c r="P7" s="743"/>
      <c r="Q7" s="743"/>
      <c r="R7" s="743"/>
      <c r="S7" s="744"/>
    </row>
    <row r="8" spans="1:19" x14ac:dyDescent="0.15">
      <c r="A8" s="742"/>
      <c r="B8" s="743"/>
      <c r="C8" s="743"/>
      <c r="D8" s="743"/>
      <c r="E8" s="743"/>
      <c r="F8" s="743"/>
      <c r="G8" s="743"/>
      <c r="H8" s="743"/>
      <c r="I8" s="743"/>
      <c r="J8" s="743"/>
      <c r="K8" s="743"/>
      <c r="L8" s="743"/>
      <c r="M8" s="743"/>
      <c r="N8" s="743"/>
      <c r="O8" s="743"/>
      <c r="P8" s="743"/>
      <c r="Q8" s="743"/>
      <c r="R8" s="743"/>
      <c r="S8" s="744"/>
    </row>
    <row r="9" spans="1:19" x14ac:dyDescent="0.15">
      <c r="A9" s="742"/>
      <c r="B9" s="743"/>
      <c r="C9" s="743"/>
      <c r="D9" s="743"/>
      <c r="E9" s="743"/>
      <c r="F9" s="743"/>
      <c r="G9" s="743"/>
      <c r="H9" s="743"/>
      <c r="I9" s="743"/>
      <c r="J9" s="743"/>
      <c r="K9" s="743"/>
      <c r="L9" s="743"/>
      <c r="M9" s="743"/>
      <c r="N9" s="743"/>
      <c r="O9" s="743"/>
      <c r="P9" s="743"/>
      <c r="Q9" s="743"/>
      <c r="R9" s="743"/>
      <c r="S9" s="744"/>
    </row>
    <row r="10" spans="1:19" x14ac:dyDescent="0.15">
      <c r="A10" s="742"/>
      <c r="B10" s="743"/>
      <c r="C10" s="743"/>
      <c r="D10" s="743"/>
      <c r="E10" s="743"/>
      <c r="F10" s="743"/>
      <c r="G10" s="743"/>
      <c r="H10" s="743"/>
      <c r="I10" s="743"/>
      <c r="J10" s="743"/>
      <c r="K10" s="743"/>
      <c r="L10" s="743"/>
      <c r="M10" s="743"/>
      <c r="N10" s="743"/>
      <c r="O10" s="743"/>
      <c r="P10" s="743"/>
      <c r="Q10" s="743"/>
      <c r="R10" s="743"/>
      <c r="S10" s="744"/>
    </row>
    <row r="11" spans="1:19" x14ac:dyDescent="0.15">
      <c r="A11" s="742"/>
      <c r="B11" s="743"/>
      <c r="C11" s="743"/>
      <c r="D11" s="743"/>
      <c r="E11" s="743"/>
      <c r="F11" s="743"/>
      <c r="G11" s="743"/>
      <c r="H11" s="743"/>
      <c r="I11" s="743"/>
      <c r="J11" s="743"/>
      <c r="K11" s="743"/>
      <c r="L11" s="743"/>
      <c r="M11" s="743"/>
      <c r="N11" s="743"/>
      <c r="O11" s="743"/>
      <c r="P11" s="743"/>
      <c r="Q11" s="743"/>
      <c r="R11" s="743"/>
      <c r="S11" s="744"/>
    </row>
    <row r="12" spans="1:19" ht="14.25" thickBot="1" x14ac:dyDescent="0.2">
      <c r="A12" s="745"/>
      <c r="B12" s="746"/>
      <c r="C12" s="746"/>
      <c r="D12" s="746"/>
      <c r="E12" s="746"/>
      <c r="F12" s="746"/>
      <c r="G12" s="746"/>
      <c r="H12" s="746"/>
      <c r="I12" s="746"/>
      <c r="J12" s="746"/>
      <c r="K12" s="746"/>
      <c r="L12" s="746"/>
      <c r="M12" s="746"/>
      <c r="N12" s="746"/>
      <c r="O12" s="746"/>
      <c r="P12" s="746"/>
      <c r="Q12" s="746"/>
      <c r="R12" s="746"/>
      <c r="S12" s="747"/>
    </row>
    <row r="13" spans="1:19" ht="15" thickTop="1" thickBot="1" x14ac:dyDescent="0.2">
      <c r="A13" s="493"/>
      <c r="B13" s="493"/>
      <c r="C13" s="493"/>
      <c r="D13" s="493"/>
      <c r="E13" s="493"/>
      <c r="F13" s="493"/>
      <c r="G13" s="493"/>
      <c r="H13" s="493"/>
      <c r="I13" s="493"/>
      <c r="J13" s="493"/>
      <c r="K13" s="493"/>
      <c r="L13" s="493"/>
      <c r="M13" s="493"/>
      <c r="N13" s="493"/>
      <c r="O13" s="493"/>
      <c r="P13" s="493"/>
      <c r="Q13" s="493"/>
      <c r="R13" s="493"/>
      <c r="S13" s="493"/>
    </row>
    <row r="14" spans="1:19" ht="14.25" thickTop="1" x14ac:dyDescent="0.15">
      <c r="A14" s="732" t="s">
        <v>870</v>
      </c>
      <c r="B14" s="733"/>
      <c r="C14" s="733"/>
      <c r="D14" s="733"/>
      <c r="E14" s="733"/>
      <c r="F14" s="733"/>
      <c r="G14" s="733"/>
      <c r="H14" s="733"/>
      <c r="I14" s="733"/>
      <c r="J14" s="493"/>
      <c r="K14" s="733"/>
      <c r="L14" s="733"/>
      <c r="M14" s="733"/>
      <c r="N14" s="733"/>
      <c r="O14" s="733"/>
      <c r="P14" s="733"/>
      <c r="Q14" s="733"/>
      <c r="R14" s="733"/>
      <c r="S14" s="736"/>
    </row>
    <row r="15" spans="1:19" x14ac:dyDescent="0.15">
      <c r="A15" s="734"/>
      <c r="B15" s="735"/>
      <c r="C15" s="735"/>
      <c r="D15" s="735"/>
      <c r="E15" s="735"/>
      <c r="F15" s="735"/>
      <c r="G15" s="735"/>
      <c r="H15" s="735"/>
      <c r="I15" s="735"/>
      <c r="J15" s="2"/>
      <c r="K15" s="735"/>
      <c r="L15" s="735"/>
      <c r="M15" s="735"/>
      <c r="N15" s="735"/>
      <c r="O15" s="735"/>
      <c r="P15" s="735"/>
      <c r="Q15" s="735"/>
      <c r="R15" s="735"/>
      <c r="S15" s="737"/>
    </row>
    <row r="16" spans="1:19" ht="20.100000000000001" customHeight="1" x14ac:dyDescent="0.15">
      <c r="A16" s="748" t="s">
        <v>871</v>
      </c>
      <c r="B16" s="749"/>
      <c r="C16" s="749"/>
      <c r="D16" s="749"/>
      <c r="E16" s="749"/>
      <c r="F16" s="749"/>
      <c r="G16" s="749"/>
      <c r="H16" s="749"/>
      <c r="I16" s="749"/>
      <c r="J16" s="749"/>
      <c r="K16" s="749"/>
      <c r="L16" s="749"/>
      <c r="M16" s="749"/>
      <c r="N16" s="749"/>
      <c r="O16" s="749"/>
      <c r="P16" s="749"/>
      <c r="Q16" s="749"/>
      <c r="R16" s="749"/>
      <c r="S16" s="750"/>
    </row>
    <row r="17" spans="1:19" ht="20.100000000000001" customHeight="1" thickBot="1" x14ac:dyDescent="0.2">
      <c r="A17" s="730" t="s">
        <v>872</v>
      </c>
      <c r="B17" s="731"/>
      <c r="C17" s="731"/>
      <c r="D17" s="731"/>
      <c r="E17" s="731"/>
      <c r="F17" s="731"/>
      <c r="G17" s="731"/>
      <c r="H17" s="731"/>
      <c r="I17" s="731"/>
      <c r="J17" s="501"/>
      <c r="K17" s="678"/>
      <c r="L17" s="501"/>
      <c r="M17" s="678"/>
      <c r="N17" s="678"/>
      <c r="O17" s="678"/>
      <c r="P17" s="678"/>
      <c r="Q17" s="678"/>
      <c r="R17" s="678"/>
      <c r="S17" s="679"/>
    </row>
    <row r="18" spans="1:19" ht="15" thickTop="1" thickBot="1" x14ac:dyDescent="0.2">
      <c r="A18" s="2"/>
      <c r="B18" s="498"/>
      <c r="C18" s="2"/>
      <c r="D18" s="2"/>
      <c r="E18" s="2"/>
      <c r="F18" s="2"/>
      <c r="G18" s="2"/>
      <c r="H18" s="2"/>
      <c r="I18" s="2"/>
      <c r="J18" s="2"/>
      <c r="K18" s="2"/>
      <c r="L18" s="2"/>
      <c r="M18" s="2"/>
      <c r="N18" s="2"/>
      <c r="O18" s="2"/>
      <c r="P18" s="2"/>
      <c r="Q18" s="2"/>
      <c r="R18" s="2"/>
      <c r="S18" s="2"/>
    </row>
    <row r="19" spans="1:19" ht="14.25" customHeight="1" thickTop="1" x14ac:dyDescent="0.15">
      <c r="A19" s="732" t="s">
        <v>873</v>
      </c>
      <c r="B19" s="733"/>
      <c r="C19" s="733"/>
      <c r="D19" s="733"/>
      <c r="E19" s="733"/>
      <c r="F19" s="733"/>
      <c r="G19" s="733"/>
      <c r="H19" s="733"/>
      <c r="I19" s="733"/>
      <c r="J19" s="493"/>
      <c r="K19" s="733"/>
      <c r="L19" s="733"/>
      <c r="M19" s="733"/>
      <c r="N19" s="733"/>
      <c r="O19" s="733"/>
      <c r="P19" s="733"/>
      <c r="Q19" s="733"/>
      <c r="R19" s="733"/>
      <c r="S19" s="736"/>
    </row>
    <row r="20" spans="1:19" ht="13.5" customHeight="1" x14ac:dyDescent="0.15">
      <c r="A20" s="734"/>
      <c r="B20" s="735"/>
      <c r="C20" s="735"/>
      <c r="D20" s="735"/>
      <c r="E20" s="735"/>
      <c r="F20" s="735"/>
      <c r="G20" s="735"/>
      <c r="H20" s="735"/>
      <c r="I20" s="735"/>
      <c r="J20" s="2"/>
      <c r="K20" s="735"/>
      <c r="L20" s="735"/>
      <c r="M20" s="735"/>
      <c r="N20" s="735"/>
      <c r="O20" s="735"/>
      <c r="P20" s="735"/>
      <c r="Q20" s="735"/>
      <c r="R20" s="735"/>
      <c r="S20" s="737"/>
    </row>
    <row r="21" spans="1:19" ht="20.100000000000001" customHeight="1" x14ac:dyDescent="0.15">
      <c r="A21" s="495" t="s">
        <v>287</v>
      </c>
      <c r="B21" s="2" t="s">
        <v>874</v>
      </c>
      <c r="C21" s="680"/>
      <c r="D21" s="680"/>
      <c r="E21" s="680"/>
      <c r="F21" s="680"/>
      <c r="G21" s="680"/>
      <c r="H21" s="680"/>
      <c r="I21" s="680"/>
      <c r="J21" s="2"/>
      <c r="K21" s="2"/>
      <c r="L21" s="2"/>
      <c r="M21" s="680"/>
      <c r="N21" s="680"/>
      <c r="O21" s="680"/>
      <c r="P21" s="680"/>
      <c r="Q21" s="680"/>
      <c r="R21" s="680"/>
      <c r="S21" s="681"/>
    </row>
    <row r="22" spans="1:19" ht="20.100000000000001" customHeight="1" thickBot="1" x14ac:dyDescent="0.2">
      <c r="A22" s="500" t="s">
        <v>287</v>
      </c>
      <c r="B22" s="501" t="s">
        <v>875</v>
      </c>
      <c r="C22" s="678"/>
      <c r="D22" s="678"/>
      <c r="E22" s="678"/>
      <c r="F22" s="678"/>
      <c r="G22" s="678"/>
      <c r="H22" s="678"/>
      <c r="I22" s="678"/>
      <c r="J22" s="501"/>
      <c r="K22" s="501"/>
      <c r="L22" s="501"/>
      <c r="M22" s="678"/>
      <c r="N22" s="678"/>
      <c r="O22" s="678"/>
      <c r="P22" s="678"/>
      <c r="Q22" s="678"/>
      <c r="R22" s="678"/>
      <c r="S22" s="679"/>
    </row>
    <row r="23" spans="1:19" ht="15" thickTop="1" thickBot="1" x14ac:dyDescent="0.2">
      <c r="A23" s="501"/>
      <c r="B23" s="682"/>
      <c r="C23" s="501"/>
      <c r="D23" s="501"/>
      <c r="E23" s="501"/>
      <c r="F23" s="501"/>
      <c r="G23" s="501"/>
      <c r="H23" s="501"/>
      <c r="I23" s="501"/>
      <c r="J23" s="2"/>
      <c r="K23" s="501"/>
      <c r="L23" s="501"/>
      <c r="M23" s="501"/>
      <c r="N23" s="501"/>
      <c r="O23" s="501"/>
      <c r="P23" s="501"/>
      <c r="Q23" s="501"/>
      <c r="R23" s="501"/>
      <c r="S23" s="501"/>
    </row>
    <row r="24" spans="1:19" ht="14.25" thickTop="1" x14ac:dyDescent="0.15">
      <c r="A24" s="732" t="s">
        <v>876</v>
      </c>
      <c r="B24" s="733"/>
      <c r="C24" s="733"/>
      <c r="D24" s="733"/>
      <c r="E24" s="733"/>
      <c r="F24" s="733"/>
      <c r="G24" s="733"/>
      <c r="H24" s="733"/>
      <c r="I24" s="736"/>
      <c r="J24" s="2"/>
      <c r="K24" s="732" t="s">
        <v>877</v>
      </c>
      <c r="L24" s="733"/>
      <c r="M24" s="733"/>
      <c r="N24" s="733"/>
      <c r="O24" s="733"/>
      <c r="P24" s="733"/>
      <c r="Q24" s="733"/>
      <c r="R24" s="733"/>
      <c r="S24" s="736"/>
    </row>
    <row r="25" spans="1:19" x14ac:dyDescent="0.15">
      <c r="A25" s="734"/>
      <c r="B25" s="735"/>
      <c r="C25" s="735"/>
      <c r="D25" s="735"/>
      <c r="E25" s="735"/>
      <c r="F25" s="735"/>
      <c r="G25" s="735"/>
      <c r="H25" s="735"/>
      <c r="I25" s="737"/>
      <c r="J25" s="2"/>
      <c r="K25" s="734"/>
      <c r="L25" s="735"/>
      <c r="M25" s="735"/>
      <c r="N25" s="735"/>
      <c r="O25" s="735"/>
      <c r="P25" s="735"/>
      <c r="Q25" s="735"/>
      <c r="R25" s="735"/>
      <c r="S25" s="737"/>
    </row>
    <row r="26" spans="1:19" ht="20.100000000000001" customHeight="1" x14ac:dyDescent="0.15">
      <c r="A26" s="495" t="s">
        <v>287</v>
      </c>
      <c r="B26" s="2" t="s">
        <v>878</v>
      </c>
      <c r="C26" s="2"/>
      <c r="D26" s="2"/>
      <c r="E26" s="2"/>
      <c r="F26" s="2"/>
      <c r="G26" s="2"/>
      <c r="H26" s="2"/>
      <c r="I26" s="496"/>
      <c r="J26" s="2"/>
      <c r="K26" s="495" t="s">
        <v>287</v>
      </c>
      <c r="L26" s="2" t="s">
        <v>879</v>
      </c>
      <c r="M26" s="2"/>
      <c r="N26" s="2"/>
      <c r="O26" s="2"/>
      <c r="P26" s="2"/>
      <c r="Q26" s="2"/>
      <c r="R26" s="2"/>
      <c r="S26" s="496"/>
    </row>
    <row r="27" spans="1:19" ht="20.100000000000001" customHeight="1" x14ac:dyDescent="0.15">
      <c r="A27" s="495" t="s">
        <v>287</v>
      </c>
      <c r="B27" s="2" t="s">
        <v>880</v>
      </c>
      <c r="C27" s="2"/>
      <c r="D27" s="2"/>
      <c r="E27" s="2"/>
      <c r="F27" s="2"/>
      <c r="G27" s="2"/>
      <c r="H27" s="2"/>
      <c r="I27" s="496"/>
      <c r="J27" s="2"/>
      <c r="K27" s="495"/>
      <c r="L27" s="1" t="s">
        <v>881</v>
      </c>
      <c r="M27" s="2"/>
      <c r="N27" s="2"/>
      <c r="O27" s="2"/>
      <c r="P27" s="2"/>
      <c r="Q27" s="2"/>
      <c r="R27" s="2"/>
      <c r="S27" s="496"/>
    </row>
    <row r="28" spans="1:19" ht="20.100000000000001" customHeight="1" x14ac:dyDescent="0.15">
      <c r="A28" s="495" t="s">
        <v>287</v>
      </c>
      <c r="B28" s="2" t="s">
        <v>882</v>
      </c>
      <c r="C28" s="2"/>
      <c r="D28" s="2"/>
      <c r="E28" s="2"/>
      <c r="F28" s="2"/>
      <c r="G28" s="2"/>
      <c r="H28" s="2"/>
      <c r="I28" s="496"/>
      <c r="J28" s="2"/>
      <c r="K28" s="495"/>
      <c r="L28" s="2" t="s">
        <v>883</v>
      </c>
      <c r="M28" s="2"/>
      <c r="N28" s="2"/>
      <c r="O28" s="2"/>
      <c r="P28" s="2"/>
      <c r="Q28" s="2"/>
      <c r="R28" s="2"/>
      <c r="S28" s="496"/>
    </row>
    <row r="29" spans="1:19" ht="20.100000000000001" customHeight="1" x14ac:dyDescent="0.15">
      <c r="A29" s="495" t="s">
        <v>287</v>
      </c>
      <c r="B29" s="2" t="s">
        <v>884</v>
      </c>
      <c r="C29" s="2"/>
      <c r="D29" s="2"/>
      <c r="E29" s="2"/>
      <c r="F29" s="2"/>
      <c r="G29" s="2"/>
      <c r="H29" s="2"/>
      <c r="I29" s="496"/>
      <c r="J29" s="2"/>
      <c r="K29" s="495" t="s">
        <v>287</v>
      </c>
      <c r="L29" s="2" t="s">
        <v>885</v>
      </c>
      <c r="M29" s="2"/>
      <c r="N29" s="2"/>
      <c r="O29" s="2"/>
      <c r="P29" s="2"/>
      <c r="Q29" s="2"/>
      <c r="R29" s="2"/>
      <c r="S29" s="496"/>
    </row>
    <row r="30" spans="1:19" ht="20.100000000000001" customHeight="1" x14ac:dyDescent="0.15">
      <c r="A30" s="495" t="s">
        <v>287</v>
      </c>
      <c r="B30" s="2" t="s">
        <v>886</v>
      </c>
      <c r="C30" s="2"/>
      <c r="D30" s="2"/>
      <c r="E30" s="2"/>
      <c r="F30" s="2"/>
      <c r="G30" s="2"/>
      <c r="H30" s="2"/>
      <c r="I30" s="496"/>
      <c r="J30" s="2"/>
      <c r="K30" s="495"/>
      <c r="L30" s="2" t="s">
        <v>887</v>
      </c>
      <c r="M30" s="2"/>
      <c r="N30" s="2"/>
      <c r="O30" s="2"/>
      <c r="P30" s="2"/>
      <c r="Q30" s="2"/>
      <c r="R30" s="2"/>
      <c r="S30" s="496"/>
    </row>
    <row r="31" spans="1:19" ht="20.100000000000001" customHeight="1" x14ac:dyDescent="0.15">
      <c r="A31" s="495"/>
      <c r="B31" s="2" t="s">
        <v>888</v>
      </c>
      <c r="C31" s="2"/>
      <c r="D31" s="2"/>
      <c r="E31" s="2"/>
      <c r="F31" s="2"/>
      <c r="G31" s="2"/>
      <c r="H31" s="2"/>
      <c r="I31" s="496"/>
      <c r="J31" s="2"/>
      <c r="K31" s="495" t="s">
        <v>287</v>
      </c>
      <c r="L31" s="2" t="s">
        <v>889</v>
      </c>
      <c r="M31" s="2"/>
      <c r="N31" s="2"/>
      <c r="O31" s="2"/>
      <c r="P31" s="2"/>
      <c r="Q31" s="2"/>
      <c r="R31" s="2"/>
      <c r="S31" s="496"/>
    </row>
    <row r="32" spans="1:19" ht="20.100000000000001" customHeight="1" x14ac:dyDescent="0.15">
      <c r="A32" s="495"/>
      <c r="B32" s="2" t="s">
        <v>890</v>
      </c>
      <c r="C32" s="2"/>
      <c r="D32" s="2"/>
      <c r="E32" s="2"/>
      <c r="F32" s="2"/>
      <c r="G32" s="2"/>
      <c r="H32" s="2"/>
      <c r="I32" s="496"/>
      <c r="J32" s="2"/>
      <c r="K32" s="495"/>
      <c r="L32" s="2" t="s">
        <v>891</v>
      </c>
      <c r="M32" s="499"/>
      <c r="N32" s="499"/>
      <c r="O32" s="2"/>
      <c r="P32" s="2"/>
      <c r="Q32" s="2"/>
      <c r="R32" s="2"/>
      <c r="S32" s="496"/>
    </row>
    <row r="33" spans="1:19" ht="20.100000000000001" customHeight="1" x14ac:dyDescent="0.15">
      <c r="A33" s="495"/>
      <c r="B33" s="2" t="s">
        <v>892</v>
      </c>
      <c r="C33" s="2"/>
      <c r="D33" s="2"/>
      <c r="E33" s="2"/>
      <c r="F33" s="2"/>
      <c r="G33" s="2"/>
      <c r="H33" s="2"/>
      <c r="I33" s="496"/>
      <c r="J33" s="2"/>
      <c r="K33" s="495" t="s">
        <v>287</v>
      </c>
      <c r="L33" s="2" t="s">
        <v>893</v>
      </c>
      <c r="M33" s="683"/>
      <c r="N33" s="683"/>
      <c r="O33" s="683"/>
      <c r="P33" s="2"/>
      <c r="Q33" s="2"/>
      <c r="R33" s="2"/>
      <c r="S33" s="496"/>
    </row>
    <row r="34" spans="1:19" ht="20.100000000000001" customHeight="1" x14ac:dyDescent="0.15">
      <c r="A34" s="495"/>
      <c r="B34" s="2" t="s">
        <v>894</v>
      </c>
      <c r="C34" s="2"/>
      <c r="D34" s="2"/>
      <c r="E34" s="2"/>
      <c r="F34" s="2"/>
      <c r="G34" s="2"/>
      <c r="H34" s="2"/>
      <c r="I34" s="496"/>
      <c r="J34" s="2"/>
      <c r="K34" s="495" t="s">
        <v>287</v>
      </c>
      <c r="L34" s="2" t="s">
        <v>895</v>
      </c>
      <c r="M34" s="683"/>
      <c r="N34" s="683"/>
      <c r="O34" s="683"/>
      <c r="P34" s="2"/>
      <c r="Q34" s="2"/>
      <c r="R34" s="2"/>
      <c r="S34" s="496"/>
    </row>
    <row r="35" spans="1:19" ht="20.100000000000001" customHeight="1" x14ac:dyDescent="0.15">
      <c r="A35" s="495" t="s">
        <v>287</v>
      </c>
      <c r="B35" s="2" t="s">
        <v>896</v>
      </c>
      <c r="C35" s="2"/>
      <c r="D35" s="2"/>
      <c r="E35" s="2"/>
      <c r="F35" s="2"/>
      <c r="G35" s="2"/>
      <c r="H35" s="2"/>
      <c r="I35" s="496"/>
      <c r="J35" s="2"/>
      <c r="K35" s="495"/>
      <c r="L35" s="2" t="s">
        <v>897</v>
      </c>
      <c r="M35" s="683"/>
      <c r="N35" s="683"/>
      <c r="O35" s="683"/>
      <c r="P35" s="2"/>
      <c r="Q35" s="2"/>
      <c r="R35" s="2"/>
      <c r="S35" s="496"/>
    </row>
    <row r="36" spans="1:19" ht="20.100000000000001" customHeight="1" x14ac:dyDescent="0.15">
      <c r="A36" s="495"/>
      <c r="B36" s="2" t="s">
        <v>898</v>
      </c>
      <c r="C36" s="2"/>
      <c r="D36" s="2"/>
      <c r="E36" s="2"/>
      <c r="F36" s="2"/>
      <c r="G36" s="2"/>
      <c r="H36" s="2"/>
      <c r="I36" s="496"/>
      <c r="J36" s="2"/>
      <c r="K36" s="495"/>
      <c r="L36" s="2"/>
      <c r="M36" s="2"/>
      <c r="N36" s="2"/>
      <c r="O36" s="2"/>
      <c r="P36" s="2"/>
      <c r="Q36" s="2"/>
      <c r="R36" s="2"/>
      <c r="S36" s="496"/>
    </row>
    <row r="37" spans="1:19" ht="20.100000000000001" customHeight="1" x14ac:dyDescent="0.15">
      <c r="A37" s="495" t="s">
        <v>287</v>
      </c>
      <c r="B37" s="2" t="s">
        <v>899</v>
      </c>
      <c r="C37" s="2"/>
      <c r="D37" s="2"/>
      <c r="E37" s="2"/>
      <c r="F37" s="2"/>
      <c r="G37" s="2"/>
      <c r="H37" s="2"/>
      <c r="I37" s="496"/>
      <c r="J37" s="2"/>
      <c r="K37" s="495"/>
      <c r="L37" s="499"/>
      <c r="M37" s="2"/>
      <c r="N37" s="2"/>
      <c r="O37" s="2"/>
      <c r="P37" s="2"/>
      <c r="Q37" s="2"/>
      <c r="R37" s="2"/>
      <c r="S37" s="496"/>
    </row>
    <row r="38" spans="1:19" ht="20.100000000000001" customHeight="1" x14ac:dyDescent="0.15">
      <c r="A38" s="495" t="s">
        <v>287</v>
      </c>
      <c r="B38" s="2" t="s">
        <v>900</v>
      </c>
      <c r="C38" s="2"/>
      <c r="D38" s="2"/>
      <c r="E38" s="2"/>
      <c r="F38" s="2"/>
      <c r="G38" s="2"/>
      <c r="H38" s="2"/>
      <c r="I38" s="496"/>
      <c r="J38" s="2"/>
      <c r="K38" s="495"/>
      <c r="L38" s="2"/>
      <c r="M38" s="2"/>
      <c r="N38" s="2"/>
      <c r="O38" s="2"/>
      <c r="P38" s="2"/>
      <c r="Q38" s="2"/>
      <c r="R38" s="2"/>
      <c r="S38" s="496"/>
    </row>
    <row r="39" spans="1:19" ht="20.100000000000001" customHeight="1" x14ac:dyDescent="0.15">
      <c r="A39" s="495" t="s">
        <v>287</v>
      </c>
      <c r="B39" s="2" t="s">
        <v>901</v>
      </c>
      <c r="C39" s="2"/>
      <c r="D39" s="2"/>
      <c r="E39" s="2"/>
      <c r="F39" s="2"/>
      <c r="G39" s="2"/>
      <c r="H39" s="2"/>
      <c r="I39" s="496"/>
      <c r="J39" s="2"/>
      <c r="K39" s="495"/>
      <c r="L39" s="499"/>
      <c r="M39" s="499"/>
      <c r="N39" s="499"/>
      <c r="O39" s="499"/>
      <c r="P39" s="499"/>
      <c r="Q39" s="499"/>
      <c r="R39" s="499"/>
      <c r="S39" s="496"/>
    </row>
    <row r="40" spans="1:19" ht="20.100000000000001" customHeight="1" thickBot="1" x14ac:dyDescent="0.2">
      <c r="A40" s="500"/>
      <c r="B40" s="501"/>
      <c r="C40" s="501"/>
      <c r="D40" s="501"/>
      <c r="E40" s="501"/>
      <c r="F40" s="501"/>
      <c r="G40" s="501"/>
      <c r="H40" s="501"/>
      <c r="I40" s="502"/>
      <c r="J40" s="2"/>
      <c r="K40" s="500"/>
      <c r="L40" s="501"/>
      <c r="M40" s="501"/>
      <c r="N40" s="501"/>
      <c r="O40" s="501"/>
      <c r="P40" s="501"/>
      <c r="Q40" s="501"/>
      <c r="R40" s="501"/>
      <c r="S40" s="502"/>
    </row>
    <row r="41" spans="1:19" ht="21" customHeight="1" thickTop="1" x14ac:dyDescent="0.15">
      <c r="A41" s="719" t="s">
        <v>715</v>
      </c>
      <c r="B41" s="719"/>
      <c r="C41" s="719"/>
      <c r="D41" s="719"/>
      <c r="E41" s="719"/>
      <c r="F41" s="719"/>
      <c r="G41" s="719"/>
      <c r="H41" s="719"/>
      <c r="I41" s="719"/>
      <c r="J41" s="719"/>
      <c r="K41" s="719"/>
      <c r="L41" s="719"/>
      <c r="M41" s="719"/>
      <c r="N41" s="719"/>
      <c r="O41" s="719"/>
      <c r="P41" s="719"/>
      <c r="Q41" s="719"/>
      <c r="R41" s="719"/>
      <c r="S41" s="719"/>
    </row>
  </sheetData>
  <mergeCells count="11">
    <mergeCell ref="A1:S1"/>
    <mergeCell ref="A4:S12"/>
    <mergeCell ref="A14:I15"/>
    <mergeCell ref="K14:S15"/>
    <mergeCell ref="A16:S16"/>
    <mergeCell ref="A41:S41"/>
    <mergeCell ref="A17:I17"/>
    <mergeCell ref="A19:I20"/>
    <mergeCell ref="K19:S20"/>
    <mergeCell ref="A24:I25"/>
    <mergeCell ref="K24:S25"/>
  </mergeCells>
  <phoneticPr fontId="3"/>
  <printOptions horizontalCentered="1"/>
  <pageMargins left="0.19685039370078741" right="0" top="0.27559055118110237" bottom="0.19685039370078741" header="0.51181102362204722" footer="0.51181102362204722"/>
  <pageSetup paperSize="9" scale="87" firstPageNumber="429496319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43"/>
  <sheetViews>
    <sheetView zoomScale="106" zoomScaleNormal="106" workbookViewId="0">
      <selection sqref="A1:O1"/>
    </sheetView>
  </sheetViews>
  <sheetFormatPr defaultRowHeight="13.5" x14ac:dyDescent="0.15"/>
  <cols>
    <col min="1" max="1" width="3.25" style="23" customWidth="1"/>
    <col min="2" max="2" width="11" style="23" customWidth="1"/>
    <col min="3" max="6" width="11.5" style="23" customWidth="1"/>
    <col min="7" max="7" width="12.375" style="23" customWidth="1"/>
    <col min="8" max="8" width="12.25" style="23" customWidth="1"/>
    <col min="9" max="10" width="11.375" style="23" customWidth="1"/>
    <col min="11" max="11" width="11.5" style="23" customWidth="1"/>
    <col min="12" max="12" width="11.25" style="23" customWidth="1"/>
    <col min="13" max="14" width="9.125" style="23" customWidth="1"/>
    <col min="15" max="15" width="9.625" style="23" customWidth="1"/>
    <col min="16" max="16384" width="9" style="23"/>
  </cols>
  <sheetData>
    <row r="1" spans="1:16" ht="17.25" x14ac:dyDescent="0.15">
      <c r="A1" s="753" t="s">
        <v>761</v>
      </c>
      <c r="B1" s="753"/>
      <c r="C1" s="753"/>
      <c r="D1" s="753"/>
      <c r="E1" s="753"/>
      <c r="F1" s="753"/>
      <c r="G1" s="753"/>
      <c r="H1" s="753"/>
      <c r="I1" s="753"/>
      <c r="J1" s="753"/>
      <c r="K1" s="753"/>
      <c r="L1" s="753"/>
      <c r="M1" s="753"/>
      <c r="N1" s="753"/>
      <c r="O1" s="753"/>
    </row>
    <row r="2" spans="1:16" ht="15" thickBot="1" x14ac:dyDescent="0.2">
      <c r="A2" s="754" t="s">
        <v>762</v>
      </c>
      <c r="B2" s="754"/>
      <c r="C2" s="8"/>
      <c r="D2" s="8"/>
      <c r="E2" s="8"/>
      <c r="F2" s="8"/>
      <c r="G2" s="8"/>
      <c r="H2" s="8"/>
      <c r="I2" s="8"/>
      <c r="J2" s="8"/>
      <c r="K2" s="8"/>
      <c r="L2" s="8"/>
      <c r="N2" s="8"/>
      <c r="O2" s="8"/>
    </row>
    <row r="3" spans="1:16" ht="18" customHeight="1" thickTop="1" x14ac:dyDescent="0.15">
      <c r="A3" s="755" t="s">
        <v>762</v>
      </c>
      <c r="B3" s="756"/>
      <c r="C3" s="544" t="s">
        <v>763</v>
      </c>
      <c r="D3" s="544" t="s">
        <v>764</v>
      </c>
      <c r="E3" s="544" t="s">
        <v>765</v>
      </c>
      <c r="F3" s="544" t="s">
        <v>766</v>
      </c>
      <c r="G3" s="545" t="s">
        <v>767</v>
      </c>
      <c r="H3" s="544" t="s">
        <v>768</v>
      </c>
      <c r="I3" s="544" t="s">
        <v>769</v>
      </c>
      <c r="J3" s="544" t="s">
        <v>770</v>
      </c>
      <c r="K3" s="544" t="s">
        <v>771</v>
      </c>
      <c r="L3" s="544" t="s">
        <v>772</v>
      </c>
      <c r="M3" s="546" t="s">
        <v>773</v>
      </c>
      <c r="N3" s="544" t="s">
        <v>774</v>
      </c>
      <c r="O3" s="547" t="s">
        <v>775</v>
      </c>
    </row>
    <row r="4" spans="1:16" ht="15" customHeight="1" x14ac:dyDescent="0.15">
      <c r="A4" s="757" t="s">
        <v>776</v>
      </c>
      <c r="B4" s="548" t="s">
        <v>777</v>
      </c>
      <c r="C4" s="549">
        <f>+'部数表　１'!C12</f>
        <v>5990</v>
      </c>
      <c r="D4" s="549">
        <f>+'部数表　１'!F21</f>
        <v>4660</v>
      </c>
      <c r="E4" s="549">
        <f>+'部数表　１'!I21</f>
        <v>1160</v>
      </c>
      <c r="F4" s="549">
        <f>+'部数表　１'!O39+'部数表　１'!R10</f>
        <v>69230</v>
      </c>
      <c r="G4" s="549"/>
      <c r="H4" s="550"/>
      <c r="I4" s="549">
        <f>+'部数表　１'!R29</f>
        <v>1650</v>
      </c>
      <c r="J4" s="549">
        <f>+'部数表　１'!I37</f>
        <v>580</v>
      </c>
      <c r="K4" s="549">
        <f>+'部数表　１'!C15</f>
        <v>420</v>
      </c>
      <c r="L4" s="549">
        <f>+'部数表　１'!F37</f>
        <v>2200</v>
      </c>
      <c r="M4" s="549">
        <f>SUM(C4:L4)</f>
        <v>85890</v>
      </c>
      <c r="N4" s="549">
        <v>136469</v>
      </c>
      <c r="O4" s="551">
        <v>267128</v>
      </c>
      <c r="P4" s="552"/>
    </row>
    <row r="5" spans="1:16" ht="15" customHeight="1" x14ac:dyDescent="0.15">
      <c r="A5" s="758"/>
      <c r="B5" s="553" t="s">
        <v>778</v>
      </c>
      <c r="C5" s="549">
        <f>+'部数表　２'!C28</f>
        <v>2690</v>
      </c>
      <c r="D5" s="549">
        <f>+'部数表　２'!F14</f>
        <v>2810</v>
      </c>
      <c r="E5" s="549">
        <f>+'部数表　２'!I14</f>
        <v>610</v>
      </c>
      <c r="F5" s="549">
        <f>+'部数表　２'!L28</f>
        <v>26550</v>
      </c>
      <c r="G5" s="549"/>
      <c r="H5" s="549"/>
      <c r="I5" s="549">
        <f>+'部数表　２'!R28</f>
        <v>25910</v>
      </c>
      <c r="J5" s="549">
        <f>+'部数表　２'!I26</f>
        <v>400</v>
      </c>
      <c r="K5" s="549"/>
      <c r="L5" s="549">
        <f>+'部数表　２'!F25</f>
        <v>810</v>
      </c>
      <c r="M5" s="549">
        <f t="shared" ref="M5:M20" si="0">SUM(C5:L5)</f>
        <v>59780</v>
      </c>
      <c r="N5" s="549">
        <v>81042</v>
      </c>
      <c r="O5" s="551">
        <v>162896</v>
      </c>
      <c r="P5" s="552"/>
    </row>
    <row r="6" spans="1:16" ht="15" customHeight="1" x14ac:dyDescent="0.15">
      <c r="A6" s="758"/>
      <c r="B6" s="548" t="s">
        <v>132</v>
      </c>
      <c r="C6" s="549">
        <f>+'部数表　２'!C38</f>
        <v>430</v>
      </c>
      <c r="D6" s="549">
        <f>+'部数表　２'!F38</f>
        <v>450</v>
      </c>
      <c r="E6" s="549"/>
      <c r="F6" s="549">
        <f>+'部数表　２'!O38</f>
        <v>13850</v>
      </c>
      <c r="G6" s="549"/>
      <c r="H6" s="549"/>
      <c r="I6" s="549">
        <f>+'部数表　２'!R38</f>
        <v>1400</v>
      </c>
      <c r="J6" s="549"/>
      <c r="K6" s="549"/>
      <c r="L6" s="549">
        <f>+'部数表　２'!I38</f>
        <v>110</v>
      </c>
      <c r="M6" s="549">
        <f t="shared" si="0"/>
        <v>16240</v>
      </c>
      <c r="N6" s="549">
        <v>25538</v>
      </c>
      <c r="O6" s="551">
        <v>50534</v>
      </c>
      <c r="P6" s="552"/>
    </row>
    <row r="7" spans="1:16" ht="15" customHeight="1" x14ac:dyDescent="0.15">
      <c r="A7" s="758"/>
      <c r="B7" s="548" t="s">
        <v>779</v>
      </c>
      <c r="C7" s="549">
        <f>+'部数表　３'!C15</f>
        <v>450</v>
      </c>
      <c r="D7" s="549">
        <f>+'部数表　３'!F15</f>
        <v>360</v>
      </c>
      <c r="E7" s="549">
        <f>+'部数表　３'!I8</f>
        <v>140</v>
      </c>
      <c r="F7" s="549">
        <f>+'部数表　３'!L15</f>
        <v>6300</v>
      </c>
      <c r="G7" s="549"/>
      <c r="H7" s="549"/>
      <c r="I7" s="549">
        <f>+'部数表　３'!R15</f>
        <v>1850</v>
      </c>
      <c r="J7" s="549">
        <f>+'部数表　３'!I12</f>
        <v>30</v>
      </c>
      <c r="K7" s="549"/>
      <c r="L7" s="549">
        <f>+'部数表　３'!I14</f>
        <v>100</v>
      </c>
      <c r="M7" s="549">
        <f t="shared" si="0"/>
        <v>9230</v>
      </c>
      <c r="N7" s="549">
        <v>14004</v>
      </c>
      <c r="O7" s="551">
        <v>30937</v>
      </c>
      <c r="P7" s="552"/>
    </row>
    <row r="8" spans="1:16" ht="15" customHeight="1" x14ac:dyDescent="0.15">
      <c r="A8" s="758"/>
      <c r="B8" s="548" t="s">
        <v>780</v>
      </c>
      <c r="C8" s="549">
        <f>+'部数表　３'!C28</f>
        <v>2610</v>
      </c>
      <c r="D8" s="549">
        <f>+'部数表　３'!F28</f>
        <v>1390</v>
      </c>
      <c r="E8" s="549"/>
      <c r="F8" s="549">
        <f>+'部数表　３'!L28</f>
        <v>12370</v>
      </c>
      <c r="G8" s="549">
        <f>+'部数表　３'!O28</f>
        <v>280</v>
      </c>
      <c r="H8" s="549">
        <f>'部数表　３'!R22</f>
        <v>280</v>
      </c>
      <c r="I8" s="549"/>
      <c r="J8" s="549">
        <f>'部数表　３'!R25</f>
        <v>0</v>
      </c>
      <c r="K8" s="549"/>
      <c r="L8" s="549">
        <f>+'部数表　３'!I28</f>
        <v>270</v>
      </c>
      <c r="M8" s="549">
        <f t="shared" si="0"/>
        <v>17200</v>
      </c>
      <c r="N8" s="549">
        <v>28244</v>
      </c>
      <c r="O8" s="551">
        <v>52629</v>
      </c>
      <c r="P8" s="552"/>
    </row>
    <row r="9" spans="1:16" ht="15" customHeight="1" x14ac:dyDescent="0.15">
      <c r="A9" s="758"/>
      <c r="B9" s="548" t="s">
        <v>781</v>
      </c>
      <c r="C9" s="549"/>
      <c r="D9" s="549"/>
      <c r="E9" s="549"/>
      <c r="F9" s="549">
        <f>+'部数表　３'!L37</f>
        <v>1990</v>
      </c>
      <c r="G9" s="549"/>
      <c r="H9" s="549"/>
      <c r="I9" s="549"/>
      <c r="J9" s="549"/>
      <c r="K9" s="549"/>
      <c r="L9" s="549"/>
      <c r="M9" s="549">
        <f t="shared" si="0"/>
        <v>1990</v>
      </c>
      <c r="N9" s="549">
        <v>7003</v>
      </c>
      <c r="O9" s="551">
        <v>13800</v>
      </c>
      <c r="P9" s="552"/>
    </row>
    <row r="10" spans="1:16" ht="15" customHeight="1" x14ac:dyDescent="0.15">
      <c r="A10" s="758"/>
      <c r="B10" s="548" t="s">
        <v>782</v>
      </c>
      <c r="C10" s="549">
        <f>+'部数表　４'!C8</f>
        <v>50</v>
      </c>
      <c r="D10" s="549"/>
      <c r="E10" s="549"/>
      <c r="F10" s="549">
        <f>+'部数表　４'!L15</f>
        <v>8870</v>
      </c>
      <c r="G10" s="549"/>
      <c r="H10" s="549"/>
      <c r="I10" s="549">
        <f>+'部数表　４'!R15</f>
        <v>820</v>
      </c>
      <c r="J10" s="549"/>
      <c r="K10" s="549"/>
      <c r="L10" s="549"/>
      <c r="M10" s="549">
        <f t="shared" si="0"/>
        <v>9740</v>
      </c>
      <c r="N10" s="549">
        <v>15619</v>
      </c>
      <c r="O10" s="551">
        <v>33776</v>
      </c>
      <c r="P10" s="552"/>
    </row>
    <row r="11" spans="1:16" ht="15" customHeight="1" x14ac:dyDescent="0.15">
      <c r="A11" s="758"/>
      <c r="B11" s="548" t="s">
        <v>783</v>
      </c>
      <c r="C11" s="549"/>
      <c r="D11" s="549"/>
      <c r="E11" s="549"/>
      <c r="F11" s="549">
        <f>+'部数表　４'!L26</f>
        <v>4600</v>
      </c>
      <c r="G11" s="549"/>
      <c r="H11" s="549"/>
      <c r="I11" s="549"/>
      <c r="J11" s="549"/>
      <c r="K11" s="549"/>
      <c r="L11" s="549"/>
      <c r="M11" s="549">
        <f t="shared" si="0"/>
        <v>4600</v>
      </c>
      <c r="N11" s="549">
        <v>9820</v>
      </c>
      <c r="O11" s="551">
        <v>19741</v>
      </c>
      <c r="P11" s="552"/>
    </row>
    <row r="12" spans="1:16" ht="15" customHeight="1" x14ac:dyDescent="0.15">
      <c r="A12" s="758"/>
      <c r="B12" s="548" t="s">
        <v>784</v>
      </c>
      <c r="C12" s="549">
        <f>+'部数表　４'!C37</f>
        <v>140</v>
      </c>
      <c r="D12" s="549"/>
      <c r="E12" s="549"/>
      <c r="F12" s="549">
        <f>+'部数表　４'!L37</f>
        <v>7990</v>
      </c>
      <c r="G12" s="549"/>
      <c r="H12" s="549"/>
      <c r="I12" s="549">
        <f>+'部数表　４'!R37</f>
        <v>320</v>
      </c>
      <c r="J12" s="549"/>
      <c r="K12" s="549"/>
      <c r="L12" s="549"/>
      <c r="M12" s="549">
        <f t="shared" si="0"/>
        <v>8450</v>
      </c>
      <c r="N12" s="549">
        <v>13448</v>
      </c>
      <c r="O12" s="551">
        <v>29408</v>
      </c>
      <c r="P12" s="552"/>
    </row>
    <row r="13" spans="1:16" ht="15" customHeight="1" x14ac:dyDescent="0.15">
      <c r="A13" s="758"/>
      <c r="B13" s="548" t="s">
        <v>785</v>
      </c>
      <c r="C13" s="549"/>
      <c r="D13" s="549"/>
      <c r="E13" s="549"/>
      <c r="F13" s="549">
        <f>+'部数表　５'!L14</f>
        <v>5010</v>
      </c>
      <c r="G13" s="549"/>
      <c r="H13" s="549"/>
      <c r="I13" s="549">
        <f>+'部数表　５'!R14</f>
        <v>210</v>
      </c>
      <c r="J13" s="549"/>
      <c r="K13" s="549"/>
      <c r="L13" s="549"/>
      <c r="M13" s="549">
        <f t="shared" si="0"/>
        <v>5220</v>
      </c>
      <c r="N13" s="549">
        <v>7891</v>
      </c>
      <c r="O13" s="551">
        <v>15759</v>
      </c>
      <c r="P13" s="552"/>
    </row>
    <row r="14" spans="1:16" ht="15" customHeight="1" x14ac:dyDescent="0.15">
      <c r="A14" s="758"/>
      <c r="B14" s="548" t="s">
        <v>786</v>
      </c>
      <c r="C14" s="549"/>
      <c r="D14" s="549"/>
      <c r="E14" s="549"/>
      <c r="F14" s="549">
        <f>+'部数表　５'!L23</f>
        <v>6930</v>
      </c>
      <c r="G14" s="549"/>
      <c r="H14" s="549"/>
      <c r="I14" s="549">
        <f>+'部数表　５'!R23</f>
        <v>1640</v>
      </c>
      <c r="J14" s="549"/>
      <c r="K14" s="549"/>
      <c r="L14" s="549"/>
      <c r="M14" s="549">
        <f t="shared" si="0"/>
        <v>8570</v>
      </c>
      <c r="N14" s="549">
        <v>12354</v>
      </c>
      <c r="O14" s="551">
        <v>29701</v>
      </c>
      <c r="P14" s="552"/>
    </row>
    <row r="15" spans="1:16" ht="15" customHeight="1" x14ac:dyDescent="0.15">
      <c r="A15" s="759"/>
      <c r="B15" s="548" t="s">
        <v>787</v>
      </c>
      <c r="C15" s="549">
        <f>+'部数表　５'!C33</f>
        <v>190</v>
      </c>
      <c r="D15" s="549"/>
      <c r="E15" s="549"/>
      <c r="F15" s="549">
        <f>+'部数表　５'!L33</f>
        <v>6790</v>
      </c>
      <c r="G15" s="549"/>
      <c r="H15" s="549"/>
      <c r="I15" s="549">
        <f>+'部数表　５'!R33</f>
        <v>2250</v>
      </c>
      <c r="J15" s="549"/>
      <c r="K15" s="549"/>
      <c r="L15" s="549"/>
      <c r="M15" s="549">
        <f t="shared" si="0"/>
        <v>9230</v>
      </c>
      <c r="N15" s="549">
        <v>13137</v>
      </c>
      <c r="O15" s="551">
        <v>30203</v>
      </c>
      <c r="P15" s="552"/>
    </row>
    <row r="16" spans="1:16" ht="15" customHeight="1" x14ac:dyDescent="0.15">
      <c r="A16" s="757" t="s">
        <v>788</v>
      </c>
      <c r="B16" s="548" t="s">
        <v>789</v>
      </c>
      <c r="C16" s="287">
        <f>+'部数表　６'!C34</f>
        <v>4750</v>
      </c>
      <c r="D16" s="287">
        <f>+'部数表　６'!F11</f>
        <v>3570</v>
      </c>
      <c r="E16" s="287">
        <f>+'部数表　６'!I11</f>
        <v>960</v>
      </c>
      <c r="F16" s="287">
        <f>+'部数表　６'!L34</f>
        <v>4940</v>
      </c>
      <c r="G16" s="287"/>
      <c r="H16" s="287">
        <f>+'部数表　６'!R34</f>
        <v>65150</v>
      </c>
      <c r="I16" s="287"/>
      <c r="J16" s="287">
        <f>+'部数表　６'!I19</f>
        <v>750</v>
      </c>
      <c r="K16" s="287"/>
      <c r="L16" s="287">
        <f>+'部数表　６'!F19</f>
        <v>2230</v>
      </c>
      <c r="M16" s="549">
        <f t="shared" si="0"/>
        <v>82350</v>
      </c>
      <c r="N16" s="348">
        <v>110042</v>
      </c>
      <c r="O16" s="554">
        <v>217936</v>
      </c>
      <c r="P16" s="552"/>
    </row>
    <row r="17" spans="1:16" ht="15" customHeight="1" x14ac:dyDescent="0.15">
      <c r="A17" s="760"/>
      <c r="B17" s="548" t="s">
        <v>790</v>
      </c>
      <c r="C17" s="287">
        <f>+'部数表　７'!C8</f>
        <v>2600</v>
      </c>
      <c r="D17" s="287">
        <f>+'部数表　７'!F20</f>
        <v>1050</v>
      </c>
      <c r="E17" s="287"/>
      <c r="F17" s="287">
        <f>+'部数表　７'!L20</f>
        <v>11110</v>
      </c>
      <c r="G17" s="287"/>
      <c r="H17" s="287">
        <f>+'部数表　７'!O20</f>
        <v>2580</v>
      </c>
      <c r="I17" s="287"/>
      <c r="J17" s="287"/>
      <c r="K17" s="287"/>
      <c r="L17" s="287">
        <f>+'部数表　７'!C15</f>
        <v>300</v>
      </c>
      <c r="M17" s="549">
        <f t="shared" si="0"/>
        <v>17640</v>
      </c>
      <c r="N17" s="348">
        <v>28159</v>
      </c>
      <c r="O17" s="554">
        <v>58259</v>
      </c>
      <c r="P17" s="552"/>
    </row>
    <row r="18" spans="1:16" ht="15" customHeight="1" x14ac:dyDescent="0.15">
      <c r="A18" s="760"/>
      <c r="B18" s="548" t="s">
        <v>791</v>
      </c>
      <c r="C18" s="287">
        <f>+'部数表　７'!C25</f>
        <v>3600</v>
      </c>
      <c r="D18" s="287"/>
      <c r="E18" s="287"/>
      <c r="F18" s="287">
        <f>+'部数表　７'!L35</f>
        <v>4940</v>
      </c>
      <c r="G18" s="287">
        <f>+'部数表　７'!I35</f>
        <v>970</v>
      </c>
      <c r="H18" s="287">
        <f>+'部数表　７'!O35</f>
        <v>3450</v>
      </c>
      <c r="I18" s="287"/>
      <c r="J18" s="287"/>
      <c r="K18" s="287"/>
      <c r="L18" s="287">
        <f>+'部数表　７'!C31</f>
        <v>300</v>
      </c>
      <c r="M18" s="549">
        <f t="shared" si="0"/>
        <v>13260</v>
      </c>
      <c r="N18" s="348">
        <v>19529</v>
      </c>
      <c r="O18" s="554">
        <v>37823</v>
      </c>
      <c r="P18" s="552"/>
    </row>
    <row r="19" spans="1:16" ht="15" customHeight="1" x14ac:dyDescent="0.15">
      <c r="A19" s="760"/>
      <c r="B19" s="548" t="s">
        <v>792</v>
      </c>
      <c r="C19" s="287">
        <f>+'部数表　８'!C21</f>
        <v>1100</v>
      </c>
      <c r="D19" s="287"/>
      <c r="E19" s="287"/>
      <c r="F19" s="287">
        <f>+'部数表　８'!L21</f>
        <v>14550</v>
      </c>
      <c r="G19" s="287"/>
      <c r="H19" s="287">
        <f>+'部数表　８'!O21</f>
        <v>7490</v>
      </c>
      <c r="I19" s="287"/>
      <c r="J19" s="287"/>
      <c r="K19" s="287"/>
      <c r="L19" s="287">
        <f>+'部数表　８'!F21</f>
        <v>170</v>
      </c>
      <c r="M19" s="549">
        <f t="shared" si="0"/>
        <v>23310</v>
      </c>
      <c r="N19" s="348">
        <v>43151</v>
      </c>
      <c r="O19" s="554">
        <v>92312</v>
      </c>
      <c r="P19" s="552"/>
    </row>
    <row r="20" spans="1:16" ht="15" customHeight="1" x14ac:dyDescent="0.15">
      <c r="A20" s="760"/>
      <c r="B20" s="553" t="s">
        <v>793</v>
      </c>
      <c r="C20" s="287">
        <f>+'部数表　８'!C38</f>
        <v>300</v>
      </c>
      <c r="D20" s="287"/>
      <c r="E20" s="287"/>
      <c r="F20" s="287">
        <f>+'部数表　８'!L38</f>
        <v>4460</v>
      </c>
      <c r="G20" s="287"/>
      <c r="H20" s="287">
        <f>+'部数表　８'!O38</f>
        <v>9680</v>
      </c>
      <c r="I20" s="287"/>
      <c r="J20" s="287"/>
      <c r="K20" s="287"/>
      <c r="L20" s="287">
        <f>+'部数表　８'!F38</f>
        <v>60</v>
      </c>
      <c r="M20" s="549">
        <f t="shared" si="0"/>
        <v>14500</v>
      </c>
      <c r="N20" s="348">
        <v>27536</v>
      </c>
      <c r="O20" s="554">
        <v>60810</v>
      </c>
      <c r="P20" s="552"/>
    </row>
    <row r="21" spans="1:16" ht="15" customHeight="1" x14ac:dyDescent="0.15">
      <c r="A21" s="761"/>
      <c r="B21" s="555"/>
      <c r="C21" s="555"/>
      <c r="D21" s="555"/>
      <c r="E21" s="555"/>
      <c r="F21" s="555"/>
      <c r="G21" s="555"/>
      <c r="H21" s="555"/>
      <c r="I21" s="555"/>
      <c r="J21" s="555"/>
      <c r="K21" s="555"/>
      <c r="L21" s="555"/>
      <c r="M21" s="287"/>
      <c r="N21" s="556"/>
      <c r="O21" s="557"/>
      <c r="P21" s="552"/>
    </row>
    <row r="22" spans="1:16" ht="15" customHeight="1" thickBot="1" x14ac:dyDescent="0.2">
      <c r="A22" s="751" t="s">
        <v>794</v>
      </c>
      <c r="B22" s="752"/>
      <c r="C22" s="558">
        <f>SUM(C4:C20)</f>
        <v>24900</v>
      </c>
      <c r="D22" s="558">
        <f>SUM(D4:D20)</f>
        <v>14290</v>
      </c>
      <c r="E22" s="558">
        <f t="shared" ref="E22:L22" si="1">SUM(E4:E20)</f>
        <v>2870</v>
      </c>
      <c r="F22" s="558">
        <f t="shared" si="1"/>
        <v>210480</v>
      </c>
      <c r="G22" s="558">
        <f t="shared" si="1"/>
        <v>1250</v>
      </c>
      <c r="H22" s="558">
        <f t="shared" si="1"/>
        <v>88630</v>
      </c>
      <c r="I22" s="558">
        <f t="shared" si="1"/>
        <v>36050</v>
      </c>
      <c r="J22" s="558">
        <f t="shared" si="1"/>
        <v>1760</v>
      </c>
      <c r="K22" s="558">
        <f t="shared" si="1"/>
        <v>420</v>
      </c>
      <c r="L22" s="558">
        <f t="shared" si="1"/>
        <v>6550</v>
      </c>
      <c r="M22" s="558">
        <f>SUM(M4:M21)</f>
        <v>387200</v>
      </c>
      <c r="N22" s="559">
        <f>SUM(N4:N20)</f>
        <v>592986</v>
      </c>
      <c r="O22" s="560">
        <f>SUM(O4:O20)</f>
        <v>1203652</v>
      </c>
      <c r="P22" s="552"/>
    </row>
    <row r="23" spans="1:16" ht="14.25" customHeight="1" thickTop="1" x14ac:dyDescent="0.15">
      <c r="A23" s="2" t="s">
        <v>917</v>
      </c>
      <c r="B23" s="2"/>
      <c r="C23" s="2"/>
      <c r="D23" s="2"/>
      <c r="E23" s="2"/>
      <c r="F23" s="2"/>
      <c r="G23" s="2"/>
      <c r="H23" s="2"/>
      <c r="I23" s="2"/>
      <c r="J23" s="2"/>
      <c r="K23" s="2"/>
      <c r="L23" s="2"/>
      <c r="M23" s="2"/>
      <c r="N23" s="2"/>
      <c r="O23" s="2"/>
    </row>
    <row r="24" spans="1:16" ht="14.25" customHeight="1" x14ac:dyDescent="0.15">
      <c r="A24" s="2"/>
      <c r="B24" s="2" t="s">
        <v>902</v>
      </c>
      <c r="C24" s="2"/>
      <c r="D24" s="2"/>
      <c r="E24" s="2"/>
      <c r="F24" s="2"/>
      <c r="G24" s="2"/>
      <c r="H24" s="2"/>
      <c r="I24" s="2"/>
      <c r="J24" s="2"/>
      <c r="K24" s="2"/>
      <c r="L24" s="2"/>
      <c r="M24" s="2"/>
      <c r="N24" s="561"/>
      <c r="O24" s="561"/>
    </row>
    <row r="25" spans="1:16" ht="14.25" customHeight="1" x14ac:dyDescent="0.15">
      <c r="A25" s="762" t="s">
        <v>922</v>
      </c>
      <c r="B25" s="762"/>
      <c r="C25" s="762"/>
      <c r="D25" s="762"/>
      <c r="E25" s="762"/>
      <c r="F25" s="762"/>
      <c r="G25" s="762"/>
      <c r="H25" s="2"/>
      <c r="I25" s="2"/>
      <c r="J25" s="2"/>
      <c r="K25" s="2"/>
      <c r="L25" s="2"/>
      <c r="M25" s="2"/>
      <c r="N25" s="2"/>
      <c r="O25" s="2"/>
    </row>
    <row r="26" spans="1:16" ht="14.25" customHeight="1" x14ac:dyDescent="0.15">
      <c r="A26" s="2" t="s">
        <v>795</v>
      </c>
      <c r="B26" s="2"/>
      <c r="C26" s="2"/>
      <c r="D26" s="2"/>
      <c r="E26" s="2"/>
      <c r="F26" s="2"/>
      <c r="G26" s="2"/>
      <c r="H26" s="2"/>
      <c r="I26" s="2"/>
      <c r="J26" s="2"/>
      <c r="K26" s="2"/>
      <c r="L26" s="2"/>
      <c r="M26" s="2"/>
      <c r="N26" s="2"/>
      <c r="O26" s="2"/>
    </row>
    <row r="27" spans="1:16" x14ac:dyDescent="0.15">
      <c r="A27" s="2"/>
      <c r="B27" s="2"/>
      <c r="C27" s="2"/>
      <c r="D27" s="2"/>
      <c r="E27" s="2"/>
      <c r="F27" s="2"/>
      <c r="G27" s="2"/>
      <c r="H27" s="2"/>
      <c r="I27" s="2"/>
      <c r="J27" s="2"/>
      <c r="K27" s="2"/>
      <c r="L27" s="2"/>
      <c r="M27" s="2"/>
      <c r="N27" s="561"/>
      <c r="O27" s="561"/>
    </row>
    <row r="28" spans="1:16" ht="15" thickBot="1" x14ac:dyDescent="0.2">
      <c r="A28" s="763" t="s">
        <v>796</v>
      </c>
      <c r="B28" s="763"/>
      <c r="C28" s="2"/>
      <c r="D28" s="2"/>
      <c r="E28" s="2"/>
      <c r="F28" s="2"/>
      <c r="G28" s="2"/>
      <c r="H28" s="2"/>
      <c r="I28" s="2"/>
      <c r="J28" s="2"/>
      <c r="K28" s="2"/>
      <c r="L28" s="561"/>
      <c r="M28" s="2"/>
      <c r="N28" s="2"/>
      <c r="O28" s="2"/>
    </row>
    <row r="29" spans="1:16" ht="18" customHeight="1" thickTop="1" x14ac:dyDescent="0.15">
      <c r="A29" s="755" t="s">
        <v>797</v>
      </c>
      <c r="B29" s="756"/>
      <c r="C29" s="544" t="s">
        <v>763</v>
      </c>
      <c r="D29" s="544" t="s">
        <v>764</v>
      </c>
      <c r="E29" s="544" t="s">
        <v>765</v>
      </c>
      <c r="F29" s="544" t="s">
        <v>798</v>
      </c>
      <c r="G29" s="544" t="s">
        <v>768</v>
      </c>
      <c r="H29" s="544" t="s">
        <v>771</v>
      </c>
      <c r="I29" s="547" t="s">
        <v>773</v>
      </c>
      <c r="J29" s="2"/>
      <c r="K29" s="2"/>
      <c r="L29" s="2"/>
      <c r="M29" s="2"/>
      <c r="N29" s="2"/>
      <c r="O29" s="2"/>
    </row>
    <row r="30" spans="1:16" ht="15" customHeight="1" x14ac:dyDescent="0.15">
      <c r="A30" s="757" t="s">
        <v>854</v>
      </c>
      <c r="B30" s="553" t="s">
        <v>799</v>
      </c>
      <c r="C30" s="287">
        <f>+'部数表　９'!C8</f>
        <v>800</v>
      </c>
      <c r="D30" s="287">
        <f>+'部数表　９'!F8</f>
        <v>0</v>
      </c>
      <c r="E30" s="287"/>
      <c r="F30" s="287">
        <f>+'部数表　９'!O14</f>
        <v>6110</v>
      </c>
      <c r="G30" s="287"/>
      <c r="H30" s="287"/>
      <c r="I30" s="562">
        <f>SUM(C30:H30)</f>
        <v>6910</v>
      </c>
      <c r="J30" s="2"/>
      <c r="K30" s="2"/>
      <c r="L30" s="2"/>
      <c r="M30" s="2"/>
      <c r="N30" s="2"/>
      <c r="O30" s="2"/>
    </row>
    <row r="31" spans="1:16" ht="15" customHeight="1" x14ac:dyDescent="0.15">
      <c r="A31" s="760"/>
      <c r="B31" s="553" t="s">
        <v>800</v>
      </c>
      <c r="C31" s="287">
        <f>+'部数表　９'!C24</f>
        <v>680</v>
      </c>
      <c r="D31" s="287"/>
      <c r="E31" s="287"/>
      <c r="F31" s="287">
        <f>+'部数表　９'!O24</f>
        <v>6070</v>
      </c>
      <c r="G31" s="287"/>
      <c r="H31" s="287">
        <f>+'部数表　９'!R24</f>
        <v>940</v>
      </c>
      <c r="I31" s="562">
        <f>SUM(C31:H31)</f>
        <v>7690</v>
      </c>
      <c r="J31" s="2"/>
      <c r="K31" s="2"/>
      <c r="L31" s="2"/>
      <c r="M31" s="2"/>
      <c r="N31" s="2"/>
      <c r="O31" s="2"/>
    </row>
    <row r="32" spans="1:16" ht="15" customHeight="1" x14ac:dyDescent="0.15">
      <c r="A32" s="760"/>
      <c r="B32" s="553" t="s">
        <v>801</v>
      </c>
      <c r="C32" s="287"/>
      <c r="D32" s="287">
        <f>+'部数表　９'!F37</f>
        <v>150</v>
      </c>
      <c r="E32" s="287"/>
      <c r="F32" s="287">
        <f>+'部数表　９'!O37</f>
        <v>5810</v>
      </c>
      <c r="G32" s="287">
        <f>+'部数表　９'!L37</f>
        <v>1880</v>
      </c>
      <c r="H32" s="287">
        <f>+'部数表　９'!R37</f>
        <v>120</v>
      </c>
      <c r="I32" s="562">
        <f>SUM(C32:H32)</f>
        <v>7960</v>
      </c>
      <c r="J32" s="2"/>
      <c r="K32" s="2"/>
      <c r="L32" s="2"/>
      <c r="M32" s="2"/>
      <c r="N32" s="2"/>
      <c r="O32" s="2"/>
    </row>
    <row r="33" spans="1:15" ht="15" customHeight="1" x14ac:dyDescent="0.15">
      <c r="A33" s="760"/>
      <c r="B33" s="553" t="s">
        <v>802</v>
      </c>
      <c r="C33" s="287">
        <f>+'部数表　１０'!C8</f>
        <v>110</v>
      </c>
      <c r="D33" s="287"/>
      <c r="E33" s="287">
        <f>+'部数表　１０'!I8</f>
        <v>100</v>
      </c>
      <c r="F33" s="287">
        <f>+'部数表　１０'!O12</f>
        <v>3050</v>
      </c>
      <c r="G33" s="287"/>
      <c r="H33" s="287"/>
      <c r="I33" s="562">
        <f>SUM(C33:H33)</f>
        <v>3260</v>
      </c>
      <c r="J33" s="2"/>
      <c r="K33" s="2"/>
      <c r="L33" s="2"/>
      <c r="M33" s="2"/>
      <c r="N33" s="2"/>
      <c r="O33" s="2"/>
    </row>
    <row r="34" spans="1:15" ht="15" customHeight="1" x14ac:dyDescent="0.15">
      <c r="A34" s="760"/>
      <c r="B34" s="553" t="s">
        <v>803</v>
      </c>
      <c r="C34" s="287"/>
      <c r="D34" s="287"/>
      <c r="E34" s="287"/>
      <c r="F34" s="287">
        <f>+'部数表　１０'!O23</f>
        <v>450</v>
      </c>
      <c r="G34" s="287"/>
      <c r="H34" s="287"/>
      <c r="I34" s="562">
        <f>SUM(C34:H34)</f>
        <v>450</v>
      </c>
      <c r="J34" s="2"/>
      <c r="K34" s="2"/>
      <c r="L34" s="2"/>
      <c r="M34" s="2"/>
      <c r="N34" s="2"/>
      <c r="O34" s="2"/>
    </row>
    <row r="35" spans="1:15" ht="15" customHeight="1" x14ac:dyDescent="0.15">
      <c r="A35" s="761"/>
      <c r="B35" s="555"/>
      <c r="C35" s="287"/>
      <c r="D35" s="287"/>
      <c r="E35" s="287"/>
      <c r="F35" s="287"/>
      <c r="G35" s="287"/>
      <c r="H35" s="287"/>
      <c r="I35" s="562"/>
      <c r="J35" s="2"/>
      <c r="K35" s="2"/>
      <c r="L35" s="2"/>
      <c r="M35" s="2"/>
      <c r="N35" s="2"/>
      <c r="O35" s="2"/>
    </row>
    <row r="36" spans="1:15" ht="15" customHeight="1" thickBot="1" x14ac:dyDescent="0.2">
      <c r="A36" s="751" t="s">
        <v>794</v>
      </c>
      <c r="B36" s="764"/>
      <c r="C36" s="558">
        <f>SUM(C30:C33)</f>
        <v>1590</v>
      </c>
      <c r="D36" s="558">
        <f>SUM(D30+D31+D32+D33+D34+D35)</f>
        <v>150</v>
      </c>
      <c r="E36" s="558">
        <f>SUM(E33)</f>
        <v>100</v>
      </c>
      <c r="F36" s="559">
        <f>SUM(F29:F34)</f>
        <v>21490</v>
      </c>
      <c r="G36" s="558">
        <f>SUM(G30:G35)</f>
        <v>1880</v>
      </c>
      <c r="H36" s="558">
        <f>SUM(H31:H33)</f>
        <v>1060</v>
      </c>
      <c r="I36" s="563">
        <f>SUM(I30:I34)</f>
        <v>26270</v>
      </c>
      <c r="J36" s="2"/>
      <c r="K36" s="2"/>
      <c r="L36" s="2"/>
      <c r="M36" s="2"/>
      <c r="N36" s="2"/>
      <c r="O36" s="2"/>
    </row>
    <row r="37" spans="1:15" ht="15" customHeight="1" thickTop="1" x14ac:dyDescent="0.15">
      <c r="A37" s="672" t="s">
        <v>855</v>
      </c>
      <c r="B37" s="672"/>
      <c r="C37" s="672"/>
      <c r="D37" s="672"/>
      <c r="E37" s="672"/>
      <c r="F37" s="2"/>
      <c r="G37" s="2"/>
      <c r="H37" s="2"/>
      <c r="I37" s="2"/>
      <c r="J37" s="2"/>
      <c r="K37" s="2"/>
      <c r="L37" s="2"/>
      <c r="M37" s="2"/>
      <c r="N37" s="2"/>
      <c r="O37" s="2"/>
    </row>
    <row r="38" spans="1:15" x14ac:dyDescent="0.15">
      <c r="A38" s="672"/>
      <c r="B38" s="672" t="s">
        <v>856</v>
      </c>
      <c r="C38" s="672"/>
      <c r="D38" s="672"/>
      <c r="E38" s="672"/>
      <c r="F38" s="2"/>
      <c r="G38" s="2"/>
      <c r="H38" s="2"/>
      <c r="I38" s="2"/>
      <c r="J38" s="2"/>
      <c r="K38" s="2"/>
      <c r="L38" s="2"/>
      <c r="M38" s="2"/>
      <c r="N38" s="2"/>
      <c r="O38" s="2"/>
    </row>
    <row r="39" spans="1:15" ht="17.25" x14ac:dyDescent="0.15">
      <c r="A39" s="672"/>
      <c r="B39" s="673" t="s">
        <v>857</v>
      </c>
      <c r="C39" s="674"/>
      <c r="D39" s="674"/>
      <c r="E39" s="674"/>
      <c r="F39" s="453"/>
      <c r="G39" s="453"/>
      <c r="H39" s="453"/>
      <c r="I39" s="453"/>
      <c r="J39" s="453"/>
      <c r="K39" s="453"/>
      <c r="L39" s="453"/>
      <c r="M39" s="453"/>
      <c r="N39" s="2"/>
      <c r="O39" s="2"/>
    </row>
    <row r="40" spans="1:15" ht="17.25" x14ac:dyDescent="0.15">
      <c r="A40" s="2"/>
      <c r="B40" s="112"/>
      <c r="C40" s="453"/>
      <c r="D40" s="453"/>
      <c r="E40" s="453"/>
      <c r="F40" s="453"/>
      <c r="G40" s="453"/>
      <c r="H40" s="453"/>
      <c r="I40" s="2"/>
      <c r="J40" s="2"/>
      <c r="K40" s="2"/>
      <c r="L40" s="2"/>
      <c r="M40" s="2"/>
      <c r="N40" s="2"/>
      <c r="O40" s="2"/>
    </row>
    <row r="41" spans="1:15" ht="14.25" x14ac:dyDescent="0.15">
      <c r="A41" s="2"/>
      <c r="B41" s="112" t="s">
        <v>804</v>
      </c>
      <c r="C41" s="2"/>
      <c r="D41" s="2"/>
      <c r="E41" s="2"/>
      <c r="F41" s="2"/>
      <c r="G41" s="2"/>
      <c r="H41" s="2"/>
      <c r="I41" s="2"/>
      <c r="J41" s="2"/>
      <c r="K41" s="498"/>
      <c r="L41" s="498"/>
      <c r="M41" s="498"/>
      <c r="N41" s="498"/>
      <c r="O41" s="498"/>
    </row>
    <row r="42" spans="1:15" ht="14.25" x14ac:dyDescent="0.15">
      <c r="A42" s="2"/>
      <c r="B42" s="112" t="s">
        <v>839</v>
      </c>
      <c r="C42" s="2"/>
      <c r="D42" s="2"/>
      <c r="E42" s="2"/>
      <c r="F42" s="2"/>
      <c r="G42" s="2"/>
      <c r="H42" s="2"/>
      <c r="I42" s="2"/>
      <c r="J42" s="2"/>
      <c r="K42" s="498"/>
      <c r="L42" s="498"/>
      <c r="M42" s="498"/>
      <c r="N42" s="498"/>
      <c r="O42" s="498"/>
    </row>
    <row r="43" spans="1:15" x14ac:dyDescent="0.15">
      <c r="A43" s="2"/>
      <c r="B43" s="2"/>
      <c r="C43" s="2"/>
      <c r="D43" s="2"/>
      <c r="E43" s="2"/>
      <c r="F43" s="2"/>
      <c r="G43" s="2"/>
      <c r="H43" s="2"/>
      <c r="I43" s="2"/>
      <c r="J43" s="2"/>
      <c r="K43" s="2"/>
      <c r="L43" s="2"/>
      <c r="M43" s="2"/>
      <c r="N43" s="2"/>
      <c r="O43" s="20" t="s">
        <v>916</v>
      </c>
    </row>
  </sheetData>
  <mergeCells count="11">
    <mergeCell ref="A25:G25"/>
    <mergeCell ref="A28:B28"/>
    <mergeCell ref="A29:B29"/>
    <mergeCell ref="A30:A35"/>
    <mergeCell ref="A36:B36"/>
    <mergeCell ref="A22:B22"/>
    <mergeCell ref="A1:O1"/>
    <mergeCell ref="A2:B2"/>
    <mergeCell ref="A3:B3"/>
    <mergeCell ref="A4:A15"/>
    <mergeCell ref="A16:A21"/>
  </mergeCells>
  <phoneticPr fontId="3"/>
  <printOptions horizontalCentered="1"/>
  <pageMargins left="0.19685039370078741" right="0" top="0.47244094488188981" bottom="0.19685039370078741" header="0.51181102362204722" footer="0.51181102362204722"/>
  <pageSetup paperSize="9" scale="87" firstPageNumber="42949631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55"/>
  <sheetViews>
    <sheetView showZeros="0" zoomScale="87" zoomScaleNormal="87" zoomScaleSheetLayoutView="85" workbookViewId="0"/>
  </sheetViews>
  <sheetFormatPr defaultRowHeight="16.5" customHeight="1" x14ac:dyDescent="0.15"/>
  <cols>
    <col min="1" max="1" width="3.375" style="23" customWidth="1"/>
    <col min="2" max="2" width="9.75" style="23" customWidth="1"/>
    <col min="3" max="4" width="8.25" style="23" customWidth="1"/>
    <col min="5" max="5" width="9.75" style="23" customWidth="1"/>
    <col min="6" max="7" width="8.25" style="23" customWidth="1"/>
    <col min="8" max="8" width="9.75" style="23" customWidth="1"/>
    <col min="9" max="9" width="7.75" style="23" customWidth="1"/>
    <col min="10" max="10" width="8.75" style="23" customWidth="1"/>
    <col min="11" max="11" width="9.75" style="23" customWidth="1"/>
    <col min="12" max="12" width="8.25" style="23" customWidth="1"/>
    <col min="13" max="13" width="8.75" style="23" customWidth="1"/>
    <col min="14" max="14" width="10.875" style="23" bestFit="1" customWidth="1"/>
    <col min="15" max="16" width="8.25" style="23" customWidth="1"/>
    <col min="17" max="17" width="9.75" style="23" customWidth="1"/>
    <col min="18" max="19" width="8.25" style="23" customWidth="1"/>
    <col min="20" max="16384" width="9" style="23"/>
  </cols>
  <sheetData>
    <row r="1" spans="1:20" ht="16.5" customHeight="1" x14ac:dyDescent="0.15">
      <c r="A1" s="8" t="s">
        <v>467</v>
      </c>
      <c r="B1" s="8" t="s">
        <v>467</v>
      </c>
      <c r="C1" s="8"/>
      <c r="D1" s="8"/>
      <c r="E1" s="8"/>
      <c r="F1" s="8"/>
      <c r="G1" s="8"/>
      <c r="H1" s="8"/>
      <c r="I1" s="8"/>
      <c r="J1" s="8"/>
      <c r="K1" s="8"/>
      <c r="L1" s="8"/>
      <c r="M1" s="8"/>
      <c r="N1" s="5"/>
      <c r="O1" s="5"/>
      <c r="P1" s="6"/>
      <c r="Q1" s="20" t="s">
        <v>133</v>
      </c>
      <c r="R1" s="7">
        <f>SUM(S4+'部数表　２'!S4+'部数表　３'!S4+'部数表　４'!S4+'部数表　５'!S4+'部数表　８'!M19)</f>
        <v>0</v>
      </c>
      <c r="S1" s="8"/>
    </row>
    <row r="2" spans="1:20" ht="16.5" customHeight="1" thickBot="1" x14ac:dyDescent="0.2">
      <c r="A2" s="8" t="s">
        <v>467</v>
      </c>
      <c r="B2" s="8" t="s">
        <v>467</v>
      </c>
      <c r="C2" s="24" t="s">
        <v>840</v>
      </c>
      <c r="D2" s="8"/>
      <c r="E2" s="8"/>
      <c r="F2" s="8"/>
      <c r="G2" s="8"/>
      <c r="H2" s="8"/>
      <c r="I2" s="9"/>
      <c r="J2" s="9"/>
      <c r="K2" s="9"/>
      <c r="L2" s="9"/>
      <c r="M2" s="9"/>
      <c r="N2" s="5"/>
      <c r="O2" s="5"/>
      <c r="P2" s="6"/>
      <c r="Q2" s="20" t="s">
        <v>925</v>
      </c>
      <c r="R2" s="7">
        <f>SUM('部数表　６'!S4,'部数表　７'!S4,'部数表　８'!S4)-'部数表　８'!M19+'部数表　９'!S4+'部数表　１０'!S4</f>
        <v>0</v>
      </c>
      <c r="S2" s="10"/>
    </row>
    <row r="3" spans="1:20" ht="23.25" customHeight="1" x14ac:dyDescent="0.15">
      <c r="A3" s="8" t="s">
        <v>467</v>
      </c>
      <c r="B3" s="8" t="s">
        <v>467</v>
      </c>
      <c r="C3" s="25" t="s">
        <v>9</v>
      </c>
      <c r="D3" s="795"/>
      <c r="E3" s="796"/>
      <c r="F3" s="796"/>
      <c r="G3" s="797"/>
      <c r="H3" s="780" t="s">
        <v>11</v>
      </c>
      <c r="I3" s="781"/>
      <c r="J3" s="784" t="s">
        <v>589</v>
      </c>
      <c r="K3" s="785"/>
      <c r="L3" s="785"/>
      <c r="M3" s="785"/>
      <c r="N3" s="798" t="s">
        <v>21</v>
      </c>
      <c r="O3" s="26" t="s">
        <v>12</v>
      </c>
      <c r="P3" s="76"/>
      <c r="Q3" s="27" t="s">
        <v>13</v>
      </c>
      <c r="R3" s="788">
        <f>SUM(R1:R2)</f>
        <v>0</v>
      </c>
      <c r="S3" s="789"/>
    </row>
    <row r="4" spans="1:20" ht="23.25" customHeight="1" thickBot="1" x14ac:dyDescent="0.2">
      <c r="A4" s="790" t="s">
        <v>8</v>
      </c>
      <c r="B4" s="791"/>
      <c r="C4" s="28" t="s">
        <v>10</v>
      </c>
      <c r="D4" s="792"/>
      <c r="E4" s="793"/>
      <c r="F4" s="793"/>
      <c r="G4" s="794"/>
      <c r="H4" s="782"/>
      <c r="I4" s="783"/>
      <c r="J4" s="786"/>
      <c r="K4" s="787"/>
      <c r="L4" s="787"/>
      <c r="M4" s="787"/>
      <c r="N4" s="799"/>
      <c r="O4" s="29" t="s">
        <v>15</v>
      </c>
      <c r="P4" s="11"/>
      <c r="Q4" s="12"/>
      <c r="R4" s="12" t="s">
        <v>19</v>
      </c>
      <c r="S4" s="13">
        <f>SUM(O43)</f>
        <v>0</v>
      </c>
    </row>
    <row r="5" spans="1:20" ht="16.5" customHeight="1" x14ac:dyDescent="0.15">
      <c r="A5" s="8"/>
      <c r="B5" s="8"/>
      <c r="C5" s="8"/>
      <c r="D5" s="8"/>
      <c r="E5" s="8"/>
      <c r="F5" s="8"/>
      <c r="G5" s="8"/>
      <c r="H5" s="8"/>
      <c r="I5" s="8"/>
      <c r="J5" s="8"/>
      <c r="K5" s="8"/>
      <c r="L5" s="8"/>
      <c r="M5" s="8"/>
      <c r="N5" s="8"/>
      <c r="O5" s="8"/>
      <c r="P5" s="8"/>
      <c r="Q5" s="8"/>
      <c r="R5" s="8"/>
      <c r="S5" s="8"/>
    </row>
    <row r="6" spans="1:20" ht="16.5" customHeight="1" x14ac:dyDescent="0.15">
      <c r="A6" s="340"/>
      <c r="B6" s="768" t="s">
        <v>373</v>
      </c>
      <c r="C6" s="768"/>
      <c r="D6" s="768"/>
      <c r="E6" s="768" t="s">
        <v>374</v>
      </c>
      <c r="F6" s="768"/>
      <c r="G6" s="768"/>
      <c r="H6" s="777" t="s">
        <v>375</v>
      </c>
      <c r="I6" s="778"/>
      <c r="J6" s="779"/>
      <c r="K6" s="777" t="s">
        <v>376</v>
      </c>
      <c r="L6" s="778"/>
      <c r="M6" s="779"/>
      <c r="N6" s="768" t="s">
        <v>376</v>
      </c>
      <c r="O6" s="768"/>
      <c r="P6" s="768"/>
      <c r="Q6" s="775" t="s">
        <v>376</v>
      </c>
      <c r="R6" s="775"/>
      <c r="S6" s="776"/>
    </row>
    <row r="7" spans="1:20" ht="16.5" customHeight="1" x14ac:dyDescent="0.15">
      <c r="A7" s="341"/>
      <c r="B7" s="396" t="s">
        <v>308</v>
      </c>
      <c r="C7" s="396" t="s">
        <v>309</v>
      </c>
      <c r="D7" s="397" t="s">
        <v>31</v>
      </c>
      <c r="E7" s="396" t="s">
        <v>308</v>
      </c>
      <c r="F7" s="396" t="s">
        <v>309</v>
      </c>
      <c r="G7" s="397" t="s">
        <v>31</v>
      </c>
      <c r="H7" s="396" t="s">
        <v>308</v>
      </c>
      <c r="I7" s="396" t="s">
        <v>309</v>
      </c>
      <c r="J7" s="397" t="s">
        <v>31</v>
      </c>
      <c r="K7" s="396" t="s">
        <v>308</v>
      </c>
      <c r="L7" s="396" t="s">
        <v>309</v>
      </c>
      <c r="M7" s="397" t="s">
        <v>31</v>
      </c>
      <c r="N7" s="396" t="s">
        <v>308</v>
      </c>
      <c r="O7" s="396" t="s">
        <v>309</v>
      </c>
      <c r="P7" s="397" t="s">
        <v>31</v>
      </c>
      <c r="Q7" s="289" t="s">
        <v>308</v>
      </c>
      <c r="R7" s="289" t="s">
        <v>309</v>
      </c>
      <c r="S7" s="291" t="s">
        <v>31</v>
      </c>
    </row>
    <row r="8" spans="1:20" ht="16.5" customHeight="1" x14ac:dyDescent="0.15">
      <c r="A8" s="342"/>
      <c r="B8" s="384" t="s">
        <v>501</v>
      </c>
      <c r="C8" s="355">
        <v>1190</v>
      </c>
      <c r="D8" s="356"/>
      <c r="E8" s="662" t="s">
        <v>502</v>
      </c>
      <c r="F8" s="293">
        <v>760</v>
      </c>
      <c r="G8" s="356"/>
      <c r="H8" s="662" t="s">
        <v>502</v>
      </c>
      <c r="I8" s="293">
        <v>260</v>
      </c>
      <c r="J8" s="356"/>
      <c r="K8" s="398" t="s">
        <v>503</v>
      </c>
      <c r="L8" s="399"/>
      <c r="M8" s="400"/>
      <c r="N8" s="398" t="s">
        <v>504</v>
      </c>
      <c r="O8" s="418"/>
      <c r="P8" s="401"/>
      <c r="Q8" s="294" t="s">
        <v>487</v>
      </c>
      <c r="R8" s="292">
        <v>590</v>
      </c>
      <c r="S8" s="117"/>
    </row>
    <row r="9" spans="1:20" ht="16.5" customHeight="1" x14ac:dyDescent="0.15">
      <c r="A9" s="341"/>
      <c r="B9" s="384" t="s">
        <v>505</v>
      </c>
      <c r="C9" s="355">
        <v>1490</v>
      </c>
      <c r="D9" s="356"/>
      <c r="E9" s="662" t="s">
        <v>506</v>
      </c>
      <c r="F9" s="295">
        <v>350</v>
      </c>
      <c r="G9" s="356"/>
      <c r="H9" s="662" t="s">
        <v>506</v>
      </c>
      <c r="I9" s="295">
        <v>100</v>
      </c>
      <c r="J9" s="356"/>
      <c r="K9" s="402" t="s">
        <v>298</v>
      </c>
      <c r="L9" s="292">
        <v>800</v>
      </c>
      <c r="M9" s="113"/>
      <c r="N9" s="402" t="s">
        <v>316</v>
      </c>
      <c r="O9" s="292">
        <v>1920</v>
      </c>
      <c r="P9" s="356"/>
      <c r="Q9" s="294" t="s">
        <v>488</v>
      </c>
      <c r="R9" s="292">
        <v>3560</v>
      </c>
      <c r="S9" s="117"/>
    </row>
    <row r="10" spans="1:20" ht="16.5" customHeight="1" x14ac:dyDescent="0.15">
      <c r="A10" s="342"/>
      <c r="B10" s="384" t="s">
        <v>507</v>
      </c>
      <c r="C10" s="355">
        <v>2170</v>
      </c>
      <c r="D10" s="356"/>
      <c r="E10" s="662" t="s">
        <v>508</v>
      </c>
      <c r="F10" s="295">
        <v>650</v>
      </c>
      <c r="G10" s="356"/>
      <c r="H10" s="662" t="s">
        <v>508</v>
      </c>
      <c r="I10" s="295">
        <v>180</v>
      </c>
      <c r="J10" s="356"/>
      <c r="K10" s="402" t="s">
        <v>299</v>
      </c>
      <c r="L10" s="292">
        <v>600</v>
      </c>
      <c r="M10" s="113"/>
      <c r="N10" s="402" t="s">
        <v>315</v>
      </c>
      <c r="O10" s="292">
        <v>1580</v>
      </c>
      <c r="P10" s="356"/>
      <c r="Q10" s="361" t="s">
        <v>300</v>
      </c>
      <c r="R10" s="296">
        <f>SUM(R8:R9)</f>
        <v>4150</v>
      </c>
      <c r="S10" s="89">
        <f>SUM(S8:S9)</f>
        <v>0</v>
      </c>
    </row>
    <row r="11" spans="1:20" ht="16.5" customHeight="1" x14ac:dyDescent="0.15">
      <c r="A11" s="341"/>
      <c r="B11" s="384" t="s">
        <v>509</v>
      </c>
      <c r="C11" s="355">
        <v>1140</v>
      </c>
      <c r="D11" s="356"/>
      <c r="E11" s="662" t="s">
        <v>569</v>
      </c>
      <c r="F11" s="295">
        <v>550</v>
      </c>
      <c r="G11" s="356"/>
      <c r="H11" s="662" t="s">
        <v>569</v>
      </c>
      <c r="I11" s="295">
        <v>100</v>
      </c>
      <c r="J11" s="356"/>
      <c r="K11" s="402" t="s">
        <v>301</v>
      </c>
      <c r="L11" s="292">
        <v>550</v>
      </c>
      <c r="M11" s="113"/>
      <c r="N11" s="385" t="s">
        <v>300</v>
      </c>
      <c r="O11" s="296">
        <f>SUM(O9:O10)</f>
        <v>3500</v>
      </c>
      <c r="P11" s="403">
        <f>SUM(P9:P10)</f>
        <v>0</v>
      </c>
      <c r="Q11" s="362"/>
      <c r="R11" s="295"/>
      <c r="S11" s="120"/>
    </row>
    <row r="12" spans="1:20" ht="16.5" customHeight="1" x14ac:dyDescent="0.15">
      <c r="A12" s="342"/>
      <c r="B12" s="357" t="s">
        <v>300</v>
      </c>
      <c r="C12" s="406">
        <f>SUM(C8:C11)</f>
        <v>5990</v>
      </c>
      <c r="D12" s="389">
        <f>SUM(D8:D11)</f>
        <v>0</v>
      </c>
      <c r="E12" s="662" t="s">
        <v>510</v>
      </c>
      <c r="F12" s="295">
        <v>130</v>
      </c>
      <c r="G12" s="356"/>
      <c r="H12" s="662" t="s">
        <v>510</v>
      </c>
      <c r="I12" s="295">
        <v>30</v>
      </c>
      <c r="J12" s="356"/>
      <c r="K12" s="402" t="s">
        <v>303</v>
      </c>
      <c r="L12" s="292">
        <v>1100</v>
      </c>
      <c r="M12" s="113"/>
      <c r="N12" s="384"/>
      <c r="O12" s="292"/>
      <c r="P12" s="356"/>
      <c r="Q12" s="295"/>
      <c r="R12" s="295"/>
      <c r="S12" s="120"/>
    </row>
    <row r="13" spans="1:20" ht="16.5" customHeight="1" x14ac:dyDescent="0.15">
      <c r="A13" s="342" t="s">
        <v>377</v>
      </c>
      <c r="B13" s="357"/>
      <c r="C13" s="358"/>
      <c r="D13" s="359"/>
      <c r="E13" s="662" t="s">
        <v>511</v>
      </c>
      <c r="F13" s="293">
        <v>250</v>
      </c>
      <c r="G13" s="356"/>
      <c r="H13" s="662" t="s">
        <v>511</v>
      </c>
      <c r="I13" s="293">
        <v>40</v>
      </c>
      <c r="J13" s="356"/>
      <c r="K13" s="663" t="s">
        <v>411</v>
      </c>
      <c r="L13" s="292">
        <v>1150</v>
      </c>
      <c r="M13" s="113"/>
      <c r="N13" s="398" t="s">
        <v>512</v>
      </c>
      <c r="O13" s="418"/>
      <c r="P13" s="401"/>
      <c r="Q13" s="295"/>
      <c r="R13" s="295"/>
      <c r="S13" s="120"/>
    </row>
    <row r="14" spans="1:20" ht="16.5" customHeight="1" x14ac:dyDescent="0.15">
      <c r="A14" s="341"/>
      <c r="B14" s="765" t="s">
        <v>14</v>
      </c>
      <c r="C14" s="766"/>
      <c r="D14" s="767"/>
      <c r="E14" s="662" t="s">
        <v>513</v>
      </c>
      <c r="F14" s="295">
        <v>550</v>
      </c>
      <c r="G14" s="356"/>
      <c r="H14" s="662" t="s">
        <v>513</v>
      </c>
      <c r="I14" s="295">
        <v>100</v>
      </c>
      <c r="J14" s="356"/>
      <c r="K14" s="385" t="s">
        <v>300</v>
      </c>
      <c r="L14" s="296">
        <f>SUM(L9:L13)</f>
        <v>4200</v>
      </c>
      <c r="M14" s="317">
        <f>SUM(M8:M13)</f>
        <v>0</v>
      </c>
      <c r="N14" s="402" t="s">
        <v>307</v>
      </c>
      <c r="O14" s="292">
        <v>950</v>
      </c>
      <c r="P14" s="356"/>
      <c r="Q14" s="295"/>
      <c r="R14" s="295"/>
      <c r="S14" s="120"/>
    </row>
    <row r="15" spans="1:20" ht="16.5" customHeight="1" x14ac:dyDescent="0.15">
      <c r="A15" s="341"/>
      <c r="B15" s="384" t="s">
        <v>302</v>
      </c>
      <c r="C15" s="355">
        <v>420</v>
      </c>
      <c r="D15" s="356"/>
      <c r="E15" s="662" t="s">
        <v>514</v>
      </c>
      <c r="F15" s="293">
        <v>300</v>
      </c>
      <c r="G15" s="356"/>
      <c r="H15" s="662" t="s">
        <v>514</v>
      </c>
      <c r="I15" s="293">
        <v>120</v>
      </c>
      <c r="J15" s="356"/>
      <c r="K15" s="398"/>
      <c r="L15" s="418"/>
      <c r="M15" s="113"/>
      <c r="N15" s="402" t="s">
        <v>304</v>
      </c>
      <c r="O15" s="292">
        <v>1300</v>
      </c>
      <c r="P15" s="356"/>
      <c r="Q15" s="295"/>
      <c r="R15" s="295"/>
      <c r="S15" s="120"/>
      <c r="T15" s="30"/>
    </row>
    <row r="16" spans="1:20" ht="16.5" customHeight="1" x14ac:dyDescent="0.15">
      <c r="A16" s="341"/>
      <c r="B16" s="405"/>
      <c r="C16" s="405"/>
      <c r="D16" s="405"/>
      <c r="E16" s="662" t="s">
        <v>515</v>
      </c>
      <c r="F16" s="293">
        <v>220</v>
      </c>
      <c r="G16" s="356"/>
      <c r="H16" s="662" t="s">
        <v>515</v>
      </c>
      <c r="I16" s="293">
        <v>30</v>
      </c>
      <c r="J16" s="356"/>
      <c r="K16" s="664" t="s">
        <v>516</v>
      </c>
      <c r="L16" s="292">
        <v>5500</v>
      </c>
      <c r="M16" s="113"/>
      <c r="N16" s="402" t="s">
        <v>517</v>
      </c>
      <c r="O16" s="292">
        <v>2450</v>
      </c>
      <c r="P16" s="356"/>
      <c r="Q16" s="295"/>
      <c r="R16" s="295"/>
      <c r="S16" s="120"/>
      <c r="T16" s="30"/>
    </row>
    <row r="17" spans="1:20" ht="16.5" customHeight="1" x14ac:dyDescent="0.15">
      <c r="A17" s="343"/>
      <c r="B17" s="405"/>
      <c r="C17" s="405"/>
      <c r="D17" s="358"/>
      <c r="E17" s="662" t="s">
        <v>518</v>
      </c>
      <c r="F17" s="293">
        <v>200</v>
      </c>
      <c r="G17" s="356"/>
      <c r="H17" s="662" t="s">
        <v>518</v>
      </c>
      <c r="I17" s="293">
        <v>40</v>
      </c>
      <c r="J17" s="356"/>
      <c r="K17" s="402"/>
      <c r="L17" s="292"/>
      <c r="M17" s="113"/>
      <c r="N17" s="385" t="s">
        <v>300</v>
      </c>
      <c r="O17" s="296">
        <f>SUM(O14:O16)</f>
        <v>4700</v>
      </c>
      <c r="P17" s="403">
        <f>SUM(P14:P16)</f>
        <v>0</v>
      </c>
      <c r="Q17" s="295"/>
      <c r="R17" s="295"/>
      <c r="S17" s="120"/>
      <c r="T17" s="30"/>
    </row>
    <row r="18" spans="1:20" ht="16.5" customHeight="1" x14ac:dyDescent="0.15">
      <c r="A18" s="342"/>
      <c r="B18" s="357"/>
      <c r="C18" s="358"/>
      <c r="D18" s="359"/>
      <c r="E18" s="662" t="s">
        <v>519</v>
      </c>
      <c r="F18" s="293">
        <v>350</v>
      </c>
      <c r="G18" s="356"/>
      <c r="H18" s="662" t="s">
        <v>519</v>
      </c>
      <c r="I18" s="293">
        <v>70</v>
      </c>
      <c r="J18" s="356"/>
      <c r="K18" s="398" t="s">
        <v>520</v>
      </c>
      <c r="L18" s="418"/>
      <c r="M18" s="113"/>
      <c r="N18" s="384"/>
      <c r="O18" s="292"/>
      <c r="P18" s="356"/>
      <c r="Q18" s="295"/>
      <c r="R18" s="295"/>
      <c r="S18" s="120"/>
    </row>
    <row r="19" spans="1:20" ht="16.5" customHeight="1" x14ac:dyDescent="0.15">
      <c r="A19" s="342"/>
      <c r="B19" s="357"/>
      <c r="C19" s="358"/>
      <c r="D19" s="359"/>
      <c r="E19" s="665" t="s">
        <v>521</v>
      </c>
      <c r="F19" s="293">
        <v>280</v>
      </c>
      <c r="G19" s="356"/>
      <c r="H19" s="665" t="s">
        <v>521</v>
      </c>
      <c r="I19" s="293">
        <v>80</v>
      </c>
      <c r="J19" s="356"/>
      <c r="K19" s="402" t="s">
        <v>306</v>
      </c>
      <c r="L19" s="292">
        <v>2950</v>
      </c>
      <c r="M19" s="113"/>
      <c r="N19" s="666" t="s">
        <v>904</v>
      </c>
      <c r="O19" s="292">
        <v>1380</v>
      </c>
      <c r="P19" s="356"/>
      <c r="Q19" s="295"/>
      <c r="R19" s="295"/>
      <c r="S19" s="120"/>
    </row>
    <row r="20" spans="1:20" ht="16.5" customHeight="1" x14ac:dyDescent="0.15">
      <c r="A20" s="342"/>
      <c r="B20" s="357"/>
      <c r="C20" s="358"/>
      <c r="D20" s="359"/>
      <c r="E20" s="665" t="s">
        <v>522</v>
      </c>
      <c r="F20" s="293">
        <v>70</v>
      </c>
      <c r="G20" s="356"/>
      <c r="H20" s="665" t="s">
        <v>522</v>
      </c>
      <c r="I20" s="293">
        <v>10</v>
      </c>
      <c r="J20" s="356"/>
      <c r="K20" s="402" t="s">
        <v>310</v>
      </c>
      <c r="L20" s="292">
        <v>1400</v>
      </c>
      <c r="M20" s="113"/>
      <c r="N20" s="667" t="s">
        <v>523</v>
      </c>
      <c r="O20" s="292">
        <v>1090</v>
      </c>
      <c r="P20" s="356"/>
      <c r="Q20" s="300"/>
      <c r="R20" s="295"/>
      <c r="S20" s="120"/>
    </row>
    <row r="21" spans="1:20" ht="16.5" customHeight="1" x14ac:dyDescent="0.15">
      <c r="A21" s="341"/>
      <c r="B21" s="357"/>
      <c r="C21" s="358"/>
      <c r="D21" s="359"/>
      <c r="E21" s="357" t="s">
        <v>300</v>
      </c>
      <c r="F21" s="406">
        <f>SUM(F8:F20)</f>
        <v>4660</v>
      </c>
      <c r="G21" s="389">
        <f>SUM(G8:G20)</f>
        <v>0</v>
      </c>
      <c r="H21" s="357" t="s">
        <v>300</v>
      </c>
      <c r="I21" s="406">
        <f>SUM(I8:I20)</f>
        <v>1160</v>
      </c>
      <c r="J21" s="389">
        <f>SUM(J8:J20)</f>
        <v>0</v>
      </c>
      <c r="K21" s="402" t="s">
        <v>311</v>
      </c>
      <c r="L21" s="292">
        <v>2950</v>
      </c>
      <c r="M21" s="113"/>
      <c r="N21" s="666" t="s">
        <v>524</v>
      </c>
      <c r="O21" s="292">
        <v>2440</v>
      </c>
      <c r="P21" s="356"/>
      <c r="Q21" s="300"/>
      <c r="R21" s="295"/>
      <c r="S21" s="120"/>
    </row>
    <row r="22" spans="1:20" ht="16.5" customHeight="1" x14ac:dyDescent="0.15">
      <c r="A22" s="342" t="s">
        <v>378</v>
      </c>
      <c r="B22" s="357"/>
      <c r="C22" s="358"/>
      <c r="D22" s="358"/>
      <c r="E22" s="407"/>
      <c r="F22" s="399"/>
      <c r="G22" s="387"/>
      <c r="H22" s="357"/>
      <c r="I22" s="358"/>
      <c r="J22" s="356"/>
      <c r="K22" s="668" t="s">
        <v>312</v>
      </c>
      <c r="L22" s="292">
        <v>2100</v>
      </c>
      <c r="M22" s="113"/>
      <c r="N22" s="667" t="s">
        <v>525</v>
      </c>
      <c r="O22" s="292">
        <v>2350</v>
      </c>
      <c r="P22" s="356"/>
      <c r="Q22" s="300"/>
      <c r="R22" s="295"/>
      <c r="S22" s="120"/>
    </row>
    <row r="23" spans="1:20" ht="16.5" customHeight="1" x14ac:dyDescent="0.15">
      <c r="A23" s="341"/>
      <c r="B23" s="358"/>
      <c r="C23" s="358"/>
      <c r="D23" s="358"/>
      <c r="E23" s="765" t="s">
        <v>526</v>
      </c>
      <c r="F23" s="766"/>
      <c r="G23" s="767"/>
      <c r="H23" s="765" t="s">
        <v>305</v>
      </c>
      <c r="I23" s="766"/>
      <c r="J23" s="767"/>
      <c r="K23" s="385" t="s">
        <v>300</v>
      </c>
      <c r="L23" s="296">
        <f>SUM(L19:L22)</f>
        <v>9400</v>
      </c>
      <c r="M23" s="317">
        <f>SUM(M19:M22)</f>
        <v>0</v>
      </c>
      <c r="N23" s="384"/>
      <c r="O23" s="292"/>
      <c r="P23" s="356"/>
      <c r="Q23" s="362"/>
      <c r="R23" s="295"/>
      <c r="S23" s="120"/>
    </row>
    <row r="24" spans="1:20" ht="16.5" customHeight="1" x14ac:dyDescent="0.15">
      <c r="A24" s="341"/>
      <c r="B24" s="357"/>
      <c r="C24" s="358"/>
      <c r="D24" s="359"/>
      <c r="E24" s="662" t="s">
        <v>502</v>
      </c>
      <c r="F24" s="293">
        <v>530</v>
      </c>
      <c r="G24" s="356"/>
      <c r="H24" s="662" t="s">
        <v>502</v>
      </c>
      <c r="I24" s="293">
        <v>150</v>
      </c>
      <c r="J24" s="356"/>
      <c r="K24" s="408"/>
      <c r="L24" s="419"/>
      <c r="M24" s="449"/>
      <c r="N24" s="384"/>
      <c r="O24" s="384"/>
      <c r="P24" s="356"/>
      <c r="Q24" s="363"/>
      <c r="R24" s="363"/>
      <c r="S24" s="301"/>
    </row>
    <row r="25" spans="1:20" ht="16.5" customHeight="1" x14ac:dyDescent="0.15">
      <c r="A25" s="341"/>
      <c r="B25" s="358"/>
      <c r="C25" s="358"/>
      <c r="D25" s="358"/>
      <c r="E25" s="662" t="s">
        <v>506</v>
      </c>
      <c r="F25" s="295">
        <v>200</v>
      </c>
      <c r="G25" s="356"/>
      <c r="H25" s="662" t="s">
        <v>506</v>
      </c>
      <c r="I25" s="295">
        <v>40</v>
      </c>
      <c r="J25" s="356"/>
      <c r="K25" s="647" t="s">
        <v>561</v>
      </c>
      <c r="L25" s="418"/>
      <c r="M25" s="113"/>
      <c r="N25" s="384"/>
      <c r="O25" s="384"/>
      <c r="P25" s="356"/>
      <c r="Q25" s="773" t="s">
        <v>24</v>
      </c>
      <c r="R25" s="773"/>
      <c r="S25" s="774"/>
    </row>
    <row r="26" spans="1:20" ht="16.5" customHeight="1" x14ac:dyDescent="0.15">
      <c r="A26" s="343"/>
      <c r="B26" s="358"/>
      <c r="C26" s="358"/>
      <c r="D26" s="358"/>
      <c r="E26" s="662" t="s">
        <v>508</v>
      </c>
      <c r="F26" s="295">
        <v>250</v>
      </c>
      <c r="G26" s="356"/>
      <c r="H26" s="662" t="s">
        <v>508</v>
      </c>
      <c r="I26" s="295">
        <v>60</v>
      </c>
      <c r="J26" s="356"/>
      <c r="K26" s="402" t="s">
        <v>313</v>
      </c>
      <c r="L26" s="292">
        <v>3300</v>
      </c>
      <c r="M26" s="113"/>
      <c r="N26" s="384"/>
      <c r="O26" s="384"/>
      <c r="P26" s="356"/>
      <c r="Q26" s="289" t="s">
        <v>308</v>
      </c>
      <c r="R26" s="289" t="s">
        <v>309</v>
      </c>
      <c r="S26" s="291" t="s">
        <v>31</v>
      </c>
    </row>
    <row r="27" spans="1:20" ht="16.5" customHeight="1" x14ac:dyDescent="0.15">
      <c r="A27" s="343"/>
      <c r="B27" s="405"/>
      <c r="C27" s="405"/>
      <c r="D27" s="405"/>
      <c r="E27" s="662" t="s">
        <v>569</v>
      </c>
      <c r="F27" s="295">
        <v>300</v>
      </c>
      <c r="G27" s="356"/>
      <c r="H27" s="662" t="s">
        <v>569</v>
      </c>
      <c r="I27" s="295">
        <v>80</v>
      </c>
      <c r="J27" s="356"/>
      <c r="K27" s="402" t="s">
        <v>314</v>
      </c>
      <c r="L27" s="292">
        <v>3900</v>
      </c>
      <c r="M27" s="113"/>
      <c r="N27" s="384"/>
      <c r="O27" s="410"/>
      <c r="P27" s="389"/>
      <c r="Q27" s="292" t="s">
        <v>302</v>
      </c>
      <c r="R27" s="293">
        <v>1500</v>
      </c>
      <c r="S27" s="117"/>
    </row>
    <row r="28" spans="1:20" ht="16.5" customHeight="1" x14ac:dyDescent="0.15">
      <c r="A28" s="343"/>
      <c r="B28" s="405"/>
      <c r="C28" s="405"/>
      <c r="D28" s="358"/>
      <c r="E28" s="662" t="s">
        <v>510</v>
      </c>
      <c r="F28" s="295">
        <v>50</v>
      </c>
      <c r="G28" s="356"/>
      <c r="H28" s="662" t="s">
        <v>510</v>
      </c>
      <c r="I28" s="295">
        <v>10</v>
      </c>
      <c r="J28" s="356"/>
      <c r="K28" s="385" t="s">
        <v>300</v>
      </c>
      <c r="L28" s="296">
        <f>SUM(L26:L27)</f>
        <v>7200</v>
      </c>
      <c r="M28" s="317">
        <f>SUM(M26:M27)</f>
        <v>0</v>
      </c>
      <c r="N28" s="404"/>
      <c r="O28" s="405"/>
      <c r="P28" s="359"/>
      <c r="Q28" s="292" t="s">
        <v>318</v>
      </c>
      <c r="R28" s="355">
        <v>150</v>
      </c>
      <c r="S28" s="117"/>
    </row>
    <row r="29" spans="1:20" ht="16.5" customHeight="1" x14ac:dyDescent="0.15">
      <c r="A29" s="343"/>
      <c r="B29" s="411"/>
      <c r="C29" s="358"/>
      <c r="D29" s="359"/>
      <c r="E29" s="662" t="s">
        <v>511</v>
      </c>
      <c r="F29" s="293">
        <v>160</v>
      </c>
      <c r="G29" s="356"/>
      <c r="H29" s="662" t="s">
        <v>511</v>
      </c>
      <c r="I29" s="293">
        <v>30</v>
      </c>
      <c r="J29" s="356"/>
      <c r="K29" s="402"/>
      <c r="L29" s="292"/>
      <c r="M29" s="113"/>
      <c r="N29" s="402"/>
      <c r="O29" s="384"/>
      <c r="P29" s="356"/>
      <c r="Q29" s="361" t="s">
        <v>300</v>
      </c>
      <c r="R29" s="296">
        <f>SUM(R27:R28)</f>
        <v>1650</v>
      </c>
      <c r="S29" s="89">
        <f>SUM(S27:S28)</f>
        <v>0</v>
      </c>
    </row>
    <row r="30" spans="1:20" ht="16.5" customHeight="1" x14ac:dyDescent="0.15">
      <c r="A30" s="342"/>
      <c r="B30" s="358"/>
      <c r="C30" s="358"/>
      <c r="D30" s="358"/>
      <c r="E30" s="662" t="s">
        <v>513</v>
      </c>
      <c r="F30" s="295">
        <v>120</v>
      </c>
      <c r="G30" s="356"/>
      <c r="H30" s="662" t="s">
        <v>513</v>
      </c>
      <c r="I30" s="295">
        <v>70</v>
      </c>
      <c r="J30" s="356"/>
      <c r="K30" s="664" t="s">
        <v>527</v>
      </c>
      <c r="L30" s="300">
        <v>3200</v>
      </c>
      <c r="M30" s="113"/>
      <c r="N30" s="402"/>
      <c r="O30" s="384"/>
      <c r="P30" s="356"/>
      <c r="Q30" s="300"/>
      <c r="R30" s="295"/>
      <c r="S30" s="120"/>
    </row>
    <row r="31" spans="1:20" ht="16.5" customHeight="1" x14ac:dyDescent="0.15">
      <c r="A31" s="342" t="s">
        <v>379</v>
      </c>
      <c r="B31" s="357"/>
      <c r="C31" s="358"/>
      <c r="D31" s="359"/>
      <c r="E31" s="662" t="s">
        <v>514</v>
      </c>
      <c r="F31" s="293">
        <v>120</v>
      </c>
      <c r="G31" s="356"/>
      <c r="H31" s="662" t="s">
        <v>514</v>
      </c>
      <c r="I31" s="293">
        <v>40</v>
      </c>
      <c r="J31" s="356"/>
      <c r="K31" s="666" t="s">
        <v>528</v>
      </c>
      <c r="L31" s="292">
        <v>3420</v>
      </c>
      <c r="M31" s="113"/>
      <c r="N31" s="404"/>
      <c r="O31" s="405"/>
      <c r="P31" s="359"/>
      <c r="Q31" s="295"/>
      <c r="R31" s="295"/>
      <c r="S31" s="120"/>
    </row>
    <row r="32" spans="1:20" ht="16.5" customHeight="1" x14ac:dyDescent="0.15">
      <c r="A32" s="341"/>
      <c r="B32" s="358"/>
      <c r="C32" s="358"/>
      <c r="D32" s="358"/>
      <c r="E32" s="662" t="s">
        <v>515</v>
      </c>
      <c r="F32" s="293">
        <v>60</v>
      </c>
      <c r="G32" s="356"/>
      <c r="H32" s="662" t="s">
        <v>515</v>
      </c>
      <c r="I32" s="293">
        <v>10</v>
      </c>
      <c r="J32" s="356"/>
      <c r="K32" s="666" t="s">
        <v>529</v>
      </c>
      <c r="L32" s="292">
        <v>6400</v>
      </c>
      <c r="M32" s="113"/>
      <c r="N32" s="404"/>
      <c r="O32" s="405"/>
      <c r="P32" s="359"/>
      <c r="Q32" s="305"/>
      <c r="R32" s="306"/>
      <c r="S32" s="120"/>
    </row>
    <row r="33" spans="1:19" ht="16.5" customHeight="1" x14ac:dyDescent="0.15">
      <c r="A33" s="343"/>
      <c r="B33" s="358"/>
      <c r="C33" s="358"/>
      <c r="D33" s="358"/>
      <c r="E33" s="662" t="s">
        <v>518</v>
      </c>
      <c r="F33" s="293">
        <v>60</v>
      </c>
      <c r="G33" s="356"/>
      <c r="H33" s="662" t="s">
        <v>518</v>
      </c>
      <c r="I33" s="293">
        <v>20</v>
      </c>
      <c r="J33" s="356"/>
      <c r="K33" s="666" t="s">
        <v>530</v>
      </c>
      <c r="L33" s="292">
        <v>3600</v>
      </c>
      <c r="M33" s="113"/>
      <c r="N33" s="405"/>
      <c r="O33" s="405"/>
      <c r="P33" s="359"/>
      <c r="Q33" s="298"/>
      <c r="R33" s="298"/>
      <c r="S33" s="120"/>
    </row>
    <row r="34" spans="1:19" ht="16.5" customHeight="1" x14ac:dyDescent="0.15">
      <c r="A34" s="343"/>
      <c r="B34" s="405"/>
      <c r="C34" s="405"/>
      <c r="D34" s="405"/>
      <c r="E34" s="662" t="s">
        <v>519</v>
      </c>
      <c r="F34" s="293">
        <v>100</v>
      </c>
      <c r="G34" s="356"/>
      <c r="H34" s="662" t="s">
        <v>519</v>
      </c>
      <c r="I34" s="293">
        <v>30</v>
      </c>
      <c r="J34" s="356"/>
      <c r="K34" s="666" t="s">
        <v>531</v>
      </c>
      <c r="L34" s="292">
        <v>3700</v>
      </c>
      <c r="M34" s="113"/>
      <c r="N34" s="404"/>
      <c r="O34" s="405"/>
      <c r="P34" s="359"/>
      <c r="Q34" s="298"/>
      <c r="R34" s="295"/>
      <c r="S34" s="120"/>
    </row>
    <row r="35" spans="1:19" ht="16.5" customHeight="1" x14ac:dyDescent="0.15">
      <c r="A35" s="343"/>
      <c r="B35" s="405"/>
      <c r="C35" s="405"/>
      <c r="D35" s="358"/>
      <c r="E35" s="665" t="s">
        <v>521</v>
      </c>
      <c r="F35" s="293">
        <v>210</v>
      </c>
      <c r="G35" s="356"/>
      <c r="H35" s="665" t="s">
        <v>521</v>
      </c>
      <c r="I35" s="293">
        <v>40</v>
      </c>
      <c r="J35" s="356"/>
      <c r="K35" s="666" t="s">
        <v>532</v>
      </c>
      <c r="L35" s="292">
        <v>3000</v>
      </c>
      <c r="M35" s="113"/>
      <c r="N35" s="404"/>
      <c r="O35" s="405"/>
      <c r="P35" s="359"/>
      <c r="Q35" s="300"/>
      <c r="R35" s="306"/>
      <c r="S35" s="120"/>
    </row>
    <row r="36" spans="1:19" ht="16.5" customHeight="1" x14ac:dyDescent="0.15">
      <c r="A36" s="343"/>
      <c r="B36" s="405"/>
      <c r="C36" s="405"/>
      <c r="D36" s="358"/>
      <c r="E36" s="665" t="s">
        <v>522</v>
      </c>
      <c r="F36" s="293">
        <v>40</v>
      </c>
      <c r="G36" s="356"/>
      <c r="H36" s="665"/>
      <c r="I36" s="293"/>
      <c r="J36" s="356"/>
      <c r="K36" s="408"/>
      <c r="L36" s="408"/>
      <c r="M36" s="409"/>
      <c r="N36" s="404"/>
      <c r="O36" s="405"/>
      <c r="P36" s="359"/>
      <c r="Q36" s="360"/>
      <c r="R36" s="298"/>
      <c r="S36" s="301"/>
    </row>
    <row r="37" spans="1:19" ht="16.5" customHeight="1" x14ac:dyDescent="0.15">
      <c r="A37" s="343"/>
      <c r="B37" s="357"/>
      <c r="C37" s="358"/>
      <c r="D37" s="359"/>
      <c r="E37" s="357" t="s">
        <v>300</v>
      </c>
      <c r="F37" s="406">
        <f>SUM(F24:F36)</f>
        <v>2200</v>
      </c>
      <c r="G37" s="389">
        <f>SUM(G24:G36)</f>
        <v>0</v>
      </c>
      <c r="H37" s="357" t="s">
        <v>300</v>
      </c>
      <c r="I37" s="406">
        <f>SUM(I24:I36)</f>
        <v>580</v>
      </c>
      <c r="J37" s="389">
        <f>SUM(J24:J36)</f>
        <v>0</v>
      </c>
      <c r="K37" s="408"/>
      <c r="L37" s="408"/>
      <c r="M37" s="412"/>
      <c r="N37" s="405"/>
      <c r="O37" s="405"/>
      <c r="P37" s="359"/>
      <c r="Q37" s="360"/>
      <c r="R37" s="295"/>
      <c r="S37" s="301"/>
    </row>
    <row r="38" spans="1:19" ht="16.5" customHeight="1" x14ac:dyDescent="0.15">
      <c r="A38" s="343"/>
      <c r="B38" s="382"/>
      <c r="C38" s="383"/>
      <c r="D38" s="359"/>
      <c r="E38" s="384"/>
      <c r="F38" s="355"/>
      <c r="G38" s="356"/>
      <c r="H38" s="384"/>
      <c r="I38" s="355"/>
      <c r="J38" s="356"/>
      <c r="K38" s="413"/>
      <c r="L38" s="413"/>
      <c r="M38" s="407"/>
      <c r="N38" s="405"/>
      <c r="O38" s="405"/>
      <c r="P38" s="359"/>
      <c r="Q38" s="360"/>
      <c r="R38" s="306"/>
      <c r="S38" s="301"/>
    </row>
    <row r="39" spans="1:19" ht="16.5" customHeight="1" x14ac:dyDescent="0.15">
      <c r="A39" s="343"/>
      <c r="B39" s="382" t="s">
        <v>380</v>
      </c>
      <c r="C39" s="383">
        <f>SUM(C12,C15)</f>
        <v>6410</v>
      </c>
      <c r="D39" s="403">
        <f>SUM(D12,D15)</f>
        <v>0</v>
      </c>
      <c r="E39" s="382" t="s">
        <v>380</v>
      </c>
      <c r="F39" s="383">
        <f>SUM(F21,F37)</f>
        <v>6860</v>
      </c>
      <c r="G39" s="403">
        <f>SUM(G21,G37)</f>
        <v>0</v>
      </c>
      <c r="H39" s="382" t="s">
        <v>380</v>
      </c>
      <c r="I39" s="383">
        <f>SUM(I21,I37)</f>
        <v>1740</v>
      </c>
      <c r="J39" s="389">
        <f>SUM(J21,J37)</f>
        <v>0</v>
      </c>
      <c r="K39" s="382" t="s">
        <v>380</v>
      </c>
      <c r="L39" s="413" t="s">
        <v>381</v>
      </c>
      <c r="M39" s="413" t="s">
        <v>381</v>
      </c>
      <c r="N39" s="382" t="s">
        <v>380</v>
      </c>
      <c r="O39" s="383">
        <f>SUM(L14,L16,L23,L28,L30:L35,O11,O17,O19:O22)</f>
        <v>65080</v>
      </c>
      <c r="P39" s="403">
        <f>SUM(M14,M16,M23,M28,M30:M35,P11,P17,P19:P22)</f>
        <v>0</v>
      </c>
      <c r="Q39" s="308" t="s">
        <v>380</v>
      </c>
      <c r="R39" s="309">
        <f>SUM(R10,R16,R29)</f>
        <v>5800</v>
      </c>
      <c r="S39" s="89">
        <f>SUM(S10,S16,S29)</f>
        <v>0</v>
      </c>
    </row>
    <row r="40" spans="1:19" ht="16.5" customHeight="1" x14ac:dyDescent="0.15">
      <c r="A40" s="567" t="s">
        <v>805</v>
      </c>
      <c r="B40" s="568"/>
      <c r="C40" s="569"/>
      <c r="D40" s="569"/>
      <c r="E40" s="569"/>
      <c r="F40" s="569"/>
      <c r="G40" s="569"/>
      <c r="H40" s="569"/>
      <c r="I40" s="569"/>
      <c r="J40" s="570"/>
      <c r="K40" s="569"/>
      <c r="L40" s="569"/>
      <c r="M40" s="569"/>
      <c r="N40" s="569"/>
      <c r="O40" s="569"/>
      <c r="P40" s="569"/>
      <c r="Q40" s="569"/>
      <c r="R40" s="569"/>
      <c r="S40" s="571"/>
    </row>
    <row r="41" spans="1:19" ht="16.5" customHeight="1" x14ac:dyDescent="0.15">
      <c r="A41" s="572"/>
      <c r="B41" s="573" t="s">
        <v>486</v>
      </c>
      <c r="C41" s="574"/>
      <c r="D41" s="574"/>
      <c r="E41" s="574"/>
      <c r="F41" s="574"/>
      <c r="G41" s="574"/>
      <c r="H41" s="574"/>
      <c r="I41" s="574"/>
      <c r="J41" s="570"/>
      <c r="K41" s="574"/>
      <c r="L41" s="574"/>
      <c r="M41" s="574"/>
      <c r="N41" s="574"/>
      <c r="O41" s="574"/>
      <c r="P41" s="574"/>
      <c r="Q41" s="574"/>
      <c r="R41" s="574"/>
      <c r="S41" s="575"/>
    </row>
    <row r="42" spans="1:19" ht="16.5" customHeight="1" x14ac:dyDescent="0.15">
      <c r="A42" s="706" t="s">
        <v>905</v>
      </c>
      <c r="B42" s="573"/>
      <c r="C42" s="574"/>
      <c r="D42" s="574"/>
      <c r="E42" s="574"/>
      <c r="F42" s="574"/>
      <c r="G42" s="574"/>
      <c r="H42" s="574"/>
      <c r="I42" s="574"/>
      <c r="J42" s="570"/>
      <c r="K42" s="574"/>
      <c r="L42" s="574"/>
      <c r="M42" s="574"/>
      <c r="N42" s="574"/>
      <c r="O42" s="574"/>
      <c r="P42" s="574"/>
      <c r="Q42" s="574"/>
      <c r="R42" s="574"/>
      <c r="S42" s="575"/>
    </row>
    <row r="43" spans="1:19" ht="16.5" customHeight="1" x14ac:dyDescent="0.15">
      <c r="A43" s="576"/>
      <c r="B43" s="577"/>
      <c r="C43" s="578"/>
      <c r="D43" s="578"/>
      <c r="E43" s="578"/>
      <c r="F43" s="578"/>
      <c r="G43" s="578"/>
      <c r="H43" s="578"/>
      <c r="I43" s="578"/>
      <c r="J43" s="578"/>
      <c r="K43" s="578"/>
      <c r="L43" s="578"/>
      <c r="M43" s="578"/>
      <c r="N43" s="579" t="s">
        <v>163</v>
      </c>
      <c r="O43" s="770">
        <f>SUM(D39,G39,J39,P39,S39)</f>
        <v>0</v>
      </c>
      <c r="P43" s="770"/>
      <c r="Q43" s="580" t="s">
        <v>382</v>
      </c>
      <c r="R43" s="771">
        <f>SUM(C39,F39,I39,O39,R39)</f>
        <v>85890</v>
      </c>
      <c r="S43" s="772"/>
    </row>
    <row r="44" spans="1:19" ht="16.5" customHeight="1" x14ac:dyDescent="0.15">
      <c r="A44" s="99" t="s">
        <v>867</v>
      </c>
      <c r="B44" s="31"/>
      <c r="C44" s="31"/>
      <c r="D44" s="31"/>
      <c r="E44" s="31"/>
      <c r="F44" s="31"/>
      <c r="G44" s="31"/>
      <c r="H44" s="31"/>
      <c r="I44" s="31"/>
      <c r="J44" s="31"/>
      <c r="K44" s="31"/>
      <c r="L44" s="8"/>
      <c r="M44" s="8"/>
      <c r="N44" s="8"/>
      <c r="O44" s="8"/>
      <c r="P44" s="8"/>
      <c r="Q44" s="8"/>
      <c r="R44" s="8"/>
      <c r="S44" s="20" t="s">
        <v>916</v>
      </c>
    </row>
    <row r="45" spans="1:19" ht="16.5" customHeight="1" x14ac:dyDescent="0.15">
      <c r="A45" s="99" t="s">
        <v>383</v>
      </c>
      <c r="B45" s="31"/>
      <c r="C45" s="31"/>
      <c r="D45" s="31"/>
      <c r="E45" s="31"/>
      <c r="F45" s="32"/>
      <c r="G45" s="32"/>
      <c r="H45" s="32"/>
      <c r="I45" s="32"/>
      <c r="J45" s="32"/>
      <c r="K45" s="8"/>
      <c r="L45" s="8"/>
      <c r="M45" s="8"/>
      <c r="N45" s="8"/>
      <c r="O45" s="8"/>
      <c r="P45" s="8"/>
      <c r="Q45" s="8"/>
      <c r="R45" s="8"/>
      <c r="S45" s="8"/>
    </row>
    <row r="48" spans="1:19" ht="16.5" customHeight="1" x14ac:dyDescent="0.15">
      <c r="H48" s="769"/>
      <c r="I48" s="769"/>
      <c r="J48" s="769"/>
    </row>
    <row r="53" spans="2:3" ht="16.5" customHeight="1" x14ac:dyDescent="0.15">
      <c r="B53" s="338"/>
      <c r="C53" s="338"/>
    </row>
    <row r="54" spans="2:3" ht="16.5" customHeight="1" x14ac:dyDescent="0.15">
      <c r="C54" s="338"/>
    </row>
    <row r="55" spans="2:3" ht="16.5" customHeight="1" x14ac:dyDescent="0.15">
      <c r="C55" s="338"/>
    </row>
  </sheetData>
  <mergeCells count="20">
    <mergeCell ref="H3:I4"/>
    <mergeCell ref="J3:M4"/>
    <mergeCell ref="R3:S3"/>
    <mergeCell ref="A4:B4"/>
    <mergeCell ref="D4:G4"/>
    <mergeCell ref="D3:G3"/>
    <mergeCell ref="N3:N4"/>
    <mergeCell ref="B14:D14"/>
    <mergeCell ref="B6:D6"/>
    <mergeCell ref="H48:J48"/>
    <mergeCell ref="O43:P43"/>
    <mergeCell ref="R43:S43"/>
    <mergeCell ref="Q25:S25"/>
    <mergeCell ref="Q6:S6"/>
    <mergeCell ref="K6:M6"/>
    <mergeCell ref="E23:G23"/>
    <mergeCell ref="H23:J23"/>
    <mergeCell ref="N6:P6"/>
    <mergeCell ref="E6:G6"/>
    <mergeCell ref="H6:J6"/>
  </mergeCells>
  <phoneticPr fontId="3"/>
  <conditionalFormatting sqref="D8:D11">
    <cfRule type="expression" dxfId="119" priority="5" stopIfTrue="1">
      <formula>C8&lt;D8</formula>
    </cfRule>
  </conditionalFormatting>
  <conditionalFormatting sqref="D14:D15">
    <cfRule type="expression" dxfId="118" priority="1" stopIfTrue="1">
      <formula>C14&lt;D14</formula>
    </cfRule>
  </conditionalFormatting>
  <conditionalFormatting sqref="G8:G20">
    <cfRule type="expression" dxfId="117" priority="29" stopIfTrue="1">
      <formula>F8&lt;G8</formula>
    </cfRule>
  </conditionalFormatting>
  <conditionalFormatting sqref="G22:G36">
    <cfRule type="expression" dxfId="116" priority="17" stopIfTrue="1">
      <formula>F22&lt;G22</formula>
    </cfRule>
  </conditionalFormatting>
  <conditionalFormatting sqref="G38">
    <cfRule type="expression" dxfId="115" priority="27" stopIfTrue="1">
      <formula>F38&lt;G38</formula>
    </cfRule>
  </conditionalFormatting>
  <conditionalFormatting sqref="J8:J20">
    <cfRule type="expression" dxfId="114" priority="43" stopIfTrue="1">
      <formula>I8&lt;J8</formula>
    </cfRule>
  </conditionalFormatting>
  <conditionalFormatting sqref="J22:J36">
    <cfRule type="expression" dxfId="113" priority="36" stopIfTrue="1">
      <formula>I22&lt;J22</formula>
    </cfRule>
  </conditionalFormatting>
  <conditionalFormatting sqref="J38">
    <cfRule type="expression" dxfId="112" priority="57" stopIfTrue="1">
      <formula>I38&lt;J38</formula>
    </cfRule>
  </conditionalFormatting>
  <conditionalFormatting sqref="M9:M13">
    <cfRule type="expression" dxfId="111" priority="62" stopIfTrue="1">
      <formula>L9&lt;M9</formula>
    </cfRule>
  </conditionalFormatting>
  <conditionalFormatting sqref="M15:M22">
    <cfRule type="expression" dxfId="110" priority="61" stopIfTrue="1">
      <formula>L15&lt;M15</formula>
    </cfRule>
  </conditionalFormatting>
  <conditionalFormatting sqref="M29:M35">
    <cfRule type="expression" dxfId="109" priority="11" stopIfTrue="1">
      <formula>L29&lt;M29</formula>
    </cfRule>
  </conditionalFormatting>
  <conditionalFormatting sqref="P9:P10">
    <cfRule type="expression" dxfId="108" priority="7" stopIfTrue="1">
      <formula>O9&lt;P9</formula>
    </cfRule>
  </conditionalFormatting>
  <conditionalFormatting sqref="P12">
    <cfRule type="expression" dxfId="107" priority="53" stopIfTrue="1">
      <formula>O12&lt;P12</formula>
    </cfRule>
  </conditionalFormatting>
  <conditionalFormatting sqref="P14:P16 M25:M27">
    <cfRule type="expression" dxfId="106" priority="64" stopIfTrue="1">
      <formula>L14&lt;M14</formula>
    </cfRule>
  </conditionalFormatting>
  <conditionalFormatting sqref="P18:P26">
    <cfRule type="expression" dxfId="105" priority="6" stopIfTrue="1">
      <formula>O18&lt;P18</formula>
    </cfRule>
  </conditionalFormatting>
  <conditionalFormatting sqref="P29:P30">
    <cfRule type="expression" dxfId="104" priority="15" stopIfTrue="1">
      <formula>O29&lt;P29</formula>
    </cfRule>
  </conditionalFormatting>
  <conditionalFormatting sqref="S8:S10">
    <cfRule type="expression" dxfId="103" priority="111" stopIfTrue="1">
      <formula>R8&lt;S8</formula>
    </cfRule>
  </conditionalFormatting>
  <conditionalFormatting sqref="S27:S29">
    <cfRule type="expression" dxfId="102" priority="110" stopIfTrue="1">
      <formula>R27&lt;S27</formula>
    </cfRule>
  </conditionalFormatting>
  <conditionalFormatting sqref="S39">
    <cfRule type="expression" dxfId="101" priority="109" stopIfTrue="1">
      <formula>R39&lt;S39</formula>
    </cfRule>
  </conditionalFormatting>
  <printOptions horizontalCentered="1"/>
  <pageMargins left="0.15748031496062992" right="0" top="0.19685039370078741" bottom="0" header="0.51181102362204722" footer="0.51181102362204722"/>
  <pageSetup paperSize="9" scale="8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A82"/>
  <sheetViews>
    <sheetView showZeros="0" zoomScale="87" zoomScaleNormal="87" workbookViewId="0"/>
  </sheetViews>
  <sheetFormatPr defaultRowHeight="16.5" customHeight="1" x14ac:dyDescent="0.15"/>
  <cols>
    <col min="1" max="1" width="3.375" style="23" customWidth="1"/>
    <col min="2" max="2" width="9.75" style="23" customWidth="1"/>
    <col min="3" max="4" width="8.25" style="23" customWidth="1"/>
    <col min="5" max="5" width="9.75" style="23" customWidth="1"/>
    <col min="6" max="7" width="8.25" style="23" customWidth="1"/>
    <col min="8" max="8" width="9.75" style="23" customWidth="1"/>
    <col min="9" max="9" width="7.75" style="23" customWidth="1"/>
    <col min="10" max="10" width="8.75" style="23" customWidth="1"/>
    <col min="11" max="11" width="11.25" style="23" customWidth="1"/>
    <col min="12" max="12" width="8.25" style="23" customWidth="1"/>
    <col min="13" max="13" width="8.75" style="23" customWidth="1"/>
    <col min="14" max="14" width="9.75" style="23" customWidth="1"/>
    <col min="15" max="16" width="8.25" style="23" customWidth="1"/>
    <col min="17" max="17" width="9.75" style="23" customWidth="1"/>
    <col min="18" max="19" width="8.25" style="23" customWidth="1"/>
    <col min="20" max="20" width="4.5" style="23" customWidth="1"/>
    <col min="21" max="25" width="9" style="23"/>
    <col min="26" max="26" width="9.375" style="23" customWidth="1"/>
    <col min="27" max="16384" width="9" style="23"/>
  </cols>
  <sheetData>
    <row r="1" spans="1:27" ht="16.5" customHeight="1" x14ac:dyDescent="0.15">
      <c r="A1" s="8" t="s">
        <v>467</v>
      </c>
      <c r="B1" s="8"/>
      <c r="C1" s="8"/>
      <c r="D1" s="5"/>
      <c r="E1" s="8"/>
      <c r="F1" s="8"/>
      <c r="G1" s="8"/>
      <c r="H1" s="8"/>
      <c r="I1" s="4"/>
      <c r="J1" s="4"/>
      <c r="K1" s="4"/>
      <c r="L1" s="4"/>
      <c r="M1" s="4"/>
      <c r="N1" s="5"/>
      <c r="O1" s="5"/>
      <c r="P1" s="5"/>
      <c r="Q1" s="5"/>
      <c r="R1" s="5"/>
      <c r="S1" s="8"/>
    </row>
    <row r="2" spans="1:27" ht="16.5" customHeight="1" thickBot="1" x14ac:dyDescent="0.2">
      <c r="A2" s="8"/>
      <c r="B2" s="8"/>
      <c r="C2" s="24" t="s">
        <v>841</v>
      </c>
      <c r="D2" s="8"/>
      <c r="E2" s="8"/>
      <c r="F2" s="8"/>
      <c r="G2" s="8"/>
      <c r="H2" s="8"/>
      <c r="I2" s="9"/>
      <c r="J2" s="9"/>
      <c r="K2" s="9"/>
      <c r="L2" s="9"/>
      <c r="M2" s="9"/>
      <c r="N2" s="5"/>
      <c r="O2" s="5"/>
      <c r="P2" s="5"/>
      <c r="Q2" s="5"/>
      <c r="R2" s="5"/>
      <c r="S2" s="10"/>
    </row>
    <row r="3" spans="1:27" ht="23.25" customHeight="1" x14ac:dyDescent="0.15">
      <c r="A3" s="8"/>
      <c r="B3" s="8"/>
      <c r="C3" s="25" t="s">
        <v>9</v>
      </c>
      <c r="D3" s="795"/>
      <c r="E3" s="796"/>
      <c r="F3" s="796"/>
      <c r="G3" s="797"/>
      <c r="H3" s="780" t="s">
        <v>11</v>
      </c>
      <c r="I3" s="781"/>
      <c r="J3" s="784" t="s">
        <v>589</v>
      </c>
      <c r="K3" s="785"/>
      <c r="L3" s="785"/>
      <c r="M3" s="785"/>
      <c r="N3" s="798" t="s">
        <v>21</v>
      </c>
      <c r="O3" s="26" t="s">
        <v>12</v>
      </c>
      <c r="P3" s="76"/>
      <c r="Q3" s="27" t="s">
        <v>13</v>
      </c>
      <c r="R3" s="788"/>
      <c r="S3" s="803"/>
    </row>
    <row r="4" spans="1:27" ht="23.25" customHeight="1" thickBot="1" x14ac:dyDescent="0.2">
      <c r="A4" s="21" t="s">
        <v>8</v>
      </c>
      <c r="B4" s="22"/>
      <c r="C4" s="28" t="s">
        <v>10</v>
      </c>
      <c r="D4" s="792"/>
      <c r="E4" s="793"/>
      <c r="F4" s="793"/>
      <c r="G4" s="794"/>
      <c r="H4" s="782"/>
      <c r="I4" s="783"/>
      <c r="J4" s="786"/>
      <c r="K4" s="787"/>
      <c r="L4" s="787"/>
      <c r="M4" s="787"/>
      <c r="N4" s="799"/>
      <c r="O4" s="29" t="s">
        <v>15</v>
      </c>
      <c r="P4" s="14"/>
      <c r="Q4" s="15"/>
      <c r="R4" s="12" t="s">
        <v>19</v>
      </c>
      <c r="S4" s="13">
        <f>SUM(O31,O41)</f>
        <v>0</v>
      </c>
    </row>
    <row r="5" spans="1:27" ht="16.5" customHeight="1" x14ac:dyDescent="0.15">
      <c r="A5" s="8"/>
      <c r="B5" s="8"/>
      <c r="C5" s="8"/>
      <c r="D5" s="8"/>
      <c r="E5" s="8"/>
      <c r="F5" s="8"/>
      <c r="G5" s="8"/>
      <c r="H5" s="8"/>
      <c r="I5" s="8"/>
      <c r="J5" s="8"/>
      <c r="K5" s="8"/>
      <c r="L5" s="8"/>
      <c r="M5" s="8"/>
      <c r="N5" s="8"/>
      <c r="O5" s="8"/>
      <c r="P5" s="8"/>
      <c r="Q5" s="8"/>
      <c r="R5" s="8"/>
      <c r="S5" s="77"/>
    </row>
    <row r="6" spans="1:27" ht="16.5" customHeight="1" x14ac:dyDescent="0.15">
      <c r="A6" s="810" t="s">
        <v>384</v>
      </c>
      <c r="B6" s="800" t="s">
        <v>373</v>
      </c>
      <c r="C6" s="801"/>
      <c r="D6" s="802"/>
      <c r="E6" s="800" t="s">
        <v>374</v>
      </c>
      <c r="F6" s="801"/>
      <c r="G6" s="802"/>
      <c r="H6" s="800" t="s">
        <v>375</v>
      </c>
      <c r="I6" s="801"/>
      <c r="J6" s="802"/>
      <c r="K6" s="800" t="s">
        <v>376</v>
      </c>
      <c r="L6" s="801"/>
      <c r="M6" s="802"/>
      <c r="N6" s="800" t="s">
        <v>24</v>
      </c>
      <c r="O6" s="801"/>
      <c r="P6" s="802"/>
      <c r="Q6" s="800" t="s">
        <v>24</v>
      </c>
      <c r="R6" s="801"/>
      <c r="S6" s="804"/>
      <c r="T6" s="30"/>
      <c r="U6" s="426"/>
      <c r="V6" s="427"/>
      <c r="Z6" s="428"/>
      <c r="AA6" s="427"/>
    </row>
    <row r="7" spans="1:27" ht="16.5" customHeight="1" x14ac:dyDescent="0.15">
      <c r="A7" s="811"/>
      <c r="B7" s="289" t="s">
        <v>308</v>
      </c>
      <c r="C7" s="289" t="s">
        <v>309</v>
      </c>
      <c r="D7" s="290" t="s">
        <v>31</v>
      </c>
      <c r="E7" s="289" t="s">
        <v>308</v>
      </c>
      <c r="F7" s="289" t="s">
        <v>309</v>
      </c>
      <c r="G7" s="290" t="s">
        <v>31</v>
      </c>
      <c r="H7" s="289" t="s">
        <v>308</v>
      </c>
      <c r="I7" s="289" t="s">
        <v>309</v>
      </c>
      <c r="J7" s="290" t="s">
        <v>31</v>
      </c>
      <c r="K7" s="312" t="s">
        <v>308</v>
      </c>
      <c r="L7" s="312" t="s">
        <v>309</v>
      </c>
      <c r="M7" s="290" t="s">
        <v>31</v>
      </c>
      <c r="N7" s="289" t="s">
        <v>308</v>
      </c>
      <c r="O7" s="289" t="s">
        <v>309</v>
      </c>
      <c r="P7" s="290" t="s">
        <v>31</v>
      </c>
      <c r="Q7" s="289" t="s">
        <v>308</v>
      </c>
      <c r="R7" s="289" t="s">
        <v>309</v>
      </c>
      <c r="S7" s="291" t="s">
        <v>31</v>
      </c>
      <c r="T7" s="30"/>
      <c r="U7" s="426"/>
      <c r="V7" s="427"/>
      <c r="Z7" s="428"/>
      <c r="AA7" s="427"/>
    </row>
    <row r="8" spans="1:27" ht="16.5" customHeight="1" x14ac:dyDescent="0.15">
      <c r="A8" s="811"/>
      <c r="B8" s="353" t="s">
        <v>319</v>
      </c>
      <c r="C8" s="293">
        <v>650</v>
      </c>
      <c r="D8" s="113"/>
      <c r="E8" s="649" t="s">
        <v>570</v>
      </c>
      <c r="F8" s="293">
        <v>340</v>
      </c>
      <c r="G8" s="113"/>
      <c r="H8" s="650" t="s">
        <v>575</v>
      </c>
      <c r="I8" s="293">
        <v>60</v>
      </c>
      <c r="J8" s="113"/>
      <c r="K8" s="658" t="s">
        <v>484</v>
      </c>
      <c r="L8" s="293">
        <v>4350</v>
      </c>
      <c r="M8" s="113"/>
      <c r="N8" s="686" t="s">
        <v>321</v>
      </c>
      <c r="O8" s="687"/>
      <c r="P8" s="364"/>
      <c r="Q8" s="292" t="s">
        <v>27</v>
      </c>
      <c r="R8" s="293">
        <v>390</v>
      </c>
      <c r="S8" s="117"/>
      <c r="U8" s="429"/>
      <c r="V8" s="427"/>
      <c r="Z8" s="430"/>
      <c r="AA8" s="427"/>
    </row>
    <row r="9" spans="1:27" ht="16.5" customHeight="1" x14ac:dyDescent="0.15">
      <c r="A9" s="811"/>
      <c r="B9" s="353" t="s">
        <v>322</v>
      </c>
      <c r="C9" s="293">
        <v>1400</v>
      </c>
      <c r="D9" s="113"/>
      <c r="E9" s="649" t="s">
        <v>571</v>
      </c>
      <c r="F9" s="293">
        <v>670</v>
      </c>
      <c r="G9" s="113"/>
      <c r="H9" s="650" t="s">
        <v>576</v>
      </c>
      <c r="I9" s="293">
        <v>130</v>
      </c>
      <c r="J9" s="113"/>
      <c r="K9" s="658" t="s">
        <v>485</v>
      </c>
      <c r="L9" s="293">
        <v>4100</v>
      </c>
      <c r="M9" s="113"/>
      <c r="N9" s="292" t="s">
        <v>323</v>
      </c>
      <c r="O9" s="293">
        <v>3500</v>
      </c>
      <c r="P9" s="113"/>
      <c r="Q9" s="361" t="s">
        <v>300</v>
      </c>
      <c r="R9" s="688">
        <f>SUM(O9:O27,R8)</f>
        <v>25650</v>
      </c>
      <c r="S9" s="89">
        <f>SUM(S8,P9:P27)</f>
        <v>0</v>
      </c>
      <c r="U9" s="431"/>
      <c r="V9" s="427"/>
      <c r="Z9" s="430"/>
      <c r="AA9" s="427"/>
    </row>
    <row r="10" spans="1:27" ht="16.5" customHeight="1" x14ac:dyDescent="0.15">
      <c r="A10" s="811"/>
      <c r="B10" s="353" t="s">
        <v>324</v>
      </c>
      <c r="C10" s="293">
        <v>600</v>
      </c>
      <c r="D10" s="113"/>
      <c r="E10" s="649" t="s">
        <v>533</v>
      </c>
      <c r="F10" s="293">
        <v>100</v>
      </c>
      <c r="G10" s="113"/>
      <c r="H10" s="659" t="s">
        <v>533</v>
      </c>
      <c r="I10" s="293">
        <v>20</v>
      </c>
      <c r="J10" s="113"/>
      <c r="K10" s="415" t="s">
        <v>490</v>
      </c>
      <c r="L10" s="293"/>
      <c r="M10" s="113"/>
      <c r="N10" s="292" t="s">
        <v>325</v>
      </c>
      <c r="O10" s="293">
        <v>5120</v>
      </c>
      <c r="P10" s="113"/>
      <c r="Q10" s="298"/>
      <c r="R10" s="388"/>
      <c r="S10" s="89"/>
      <c r="U10" s="431"/>
      <c r="V10" s="427"/>
      <c r="Z10" s="432"/>
      <c r="AA10" s="427"/>
    </row>
    <row r="11" spans="1:27" ht="16.5" customHeight="1" x14ac:dyDescent="0.15">
      <c r="A11" s="811"/>
      <c r="B11" s="292" t="s">
        <v>326</v>
      </c>
      <c r="C11" s="293">
        <v>40</v>
      </c>
      <c r="D11" s="113"/>
      <c r="E11" s="649" t="s">
        <v>572</v>
      </c>
      <c r="F11" s="293">
        <v>250</v>
      </c>
      <c r="G11" s="113"/>
      <c r="H11" s="650" t="s">
        <v>577</v>
      </c>
      <c r="I11" s="293">
        <v>70</v>
      </c>
      <c r="J11" s="113"/>
      <c r="K11" s="648" t="s">
        <v>494</v>
      </c>
      <c r="L11" s="450">
        <v>1250</v>
      </c>
      <c r="M11" s="113"/>
      <c r="N11" s="292" t="s">
        <v>327</v>
      </c>
      <c r="O11" s="293">
        <v>1790</v>
      </c>
      <c r="P11" s="113"/>
      <c r="Q11" s="361" t="s">
        <v>25</v>
      </c>
      <c r="R11" s="689"/>
      <c r="S11" s="690"/>
      <c r="U11" s="431"/>
      <c r="V11" s="427"/>
      <c r="Z11" s="432"/>
      <c r="AA11" s="433"/>
    </row>
    <row r="12" spans="1:27" ht="16.5" customHeight="1" x14ac:dyDescent="0.15">
      <c r="A12" s="811"/>
      <c r="B12" s="295"/>
      <c r="C12" s="295"/>
      <c r="D12" s="295"/>
      <c r="E12" s="659" t="s">
        <v>573</v>
      </c>
      <c r="F12" s="293">
        <v>1400</v>
      </c>
      <c r="G12" s="113"/>
      <c r="H12" s="659" t="s">
        <v>573</v>
      </c>
      <c r="I12" s="293">
        <v>300</v>
      </c>
      <c r="J12" s="113"/>
      <c r="K12" s="648" t="s">
        <v>496</v>
      </c>
      <c r="L12" s="450">
        <v>650</v>
      </c>
      <c r="M12" s="113"/>
      <c r="N12" s="292" t="s">
        <v>328</v>
      </c>
      <c r="O12" s="293">
        <v>1270</v>
      </c>
      <c r="P12" s="113"/>
      <c r="Q12" s="292" t="s">
        <v>28</v>
      </c>
      <c r="R12" s="355">
        <v>260</v>
      </c>
      <c r="S12" s="117"/>
      <c r="U12" s="431"/>
      <c r="V12" s="427"/>
    </row>
    <row r="13" spans="1:27" ht="16.5" customHeight="1" x14ac:dyDescent="0.15">
      <c r="A13" s="811"/>
      <c r="B13" s="300"/>
      <c r="C13" s="295"/>
      <c r="D13" s="95"/>
      <c r="E13" s="659" t="s">
        <v>574</v>
      </c>
      <c r="F13" s="293">
        <v>50</v>
      </c>
      <c r="G13" s="113"/>
      <c r="H13" s="659" t="s">
        <v>574</v>
      </c>
      <c r="I13" s="293">
        <v>30</v>
      </c>
      <c r="J13" s="113"/>
      <c r="K13" s="648" t="s">
        <v>495</v>
      </c>
      <c r="L13" s="450">
        <v>800</v>
      </c>
      <c r="M13" s="113"/>
      <c r="N13" s="292" t="s">
        <v>320</v>
      </c>
      <c r="O13" s="293">
        <v>2600</v>
      </c>
      <c r="P13" s="113"/>
      <c r="Q13" s="292"/>
      <c r="R13" s="355"/>
      <c r="S13" s="120"/>
      <c r="U13" s="429"/>
      <c r="V13" s="427"/>
    </row>
    <row r="14" spans="1:27" ht="16.5" customHeight="1" x14ac:dyDescent="0.15">
      <c r="A14" s="811"/>
      <c r="B14" s="295"/>
      <c r="C14" s="295"/>
      <c r="D14" s="295"/>
      <c r="E14" s="361" t="s">
        <v>300</v>
      </c>
      <c r="F14" s="365">
        <f>SUM(F8:F13)</f>
        <v>2810</v>
      </c>
      <c r="G14" s="311">
        <f>SUM(G8:G13)</f>
        <v>0</v>
      </c>
      <c r="H14" s="361" t="s">
        <v>300</v>
      </c>
      <c r="I14" s="353">
        <f>SUM(I8:I13)</f>
        <v>610</v>
      </c>
      <c r="J14" s="311">
        <f>SUM(J8:J13)</f>
        <v>0</v>
      </c>
      <c r="K14" s="361" t="s">
        <v>300</v>
      </c>
      <c r="L14" s="353">
        <f>+L11+L12+L13</f>
        <v>2700</v>
      </c>
      <c r="M14" s="82">
        <f>M11+M12+M13</f>
        <v>0</v>
      </c>
      <c r="N14" s="292" t="s">
        <v>329</v>
      </c>
      <c r="O14" s="293">
        <v>2130</v>
      </c>
      <c r="P14" s="113"/>
      <c r="Q14" s="292"/>
      <c r="R14" s="355"/>
      <c r="S14" s="89"/>
      <c r="U14" s="431"/>
      <c r="V14" s="427"/>
      <c r="Z14" s="434"/>
      <c r="AA14" s="427"/>
    </row>
    <row r="15" spans="1:27" ht="16.5" customHeight="1" x14ac:dyDescent="0.15">
      <c r="A15" s="811"/>
      <c r="B15" s="298"/>
      <c r="C15" s="298"/>
      <c r="D15" s="295"/>
      <c r="E15" s="416"/>
      <c r="F15" s="295"/>
      <c r="G15" s="82"/>
      <c r="H15" s="314"/>
      <c r="I15" s="293"/>
      <c r="J15" s="96"/>
      <c r="K15" s="415" t="s">
        <v>493</v>
      </c>
      <c r="L15" s="293"/>
      <c r="M15" s="113"/>
      <c r="N15" s="292" t="s">
        <v>330</v>
      </c>
      <c r="O15" s="293">
        <v>780</v>
      </c>
      <c r="P15" s="113"/>
      <c r="Q15" s="298"/>
      <c r="R15" s="388"/>
      <c r="S15" s="89"/>
      <c r="U15" s="435"/>
      <c r="V15" s="436"/>
      <c r="Z15" s="434"/>
      <c r="AA15" s="427"/>
    </row>
    <row r="16" spans="1:27" ht="16.5" customHeight="1" x14ac:dyDescent="0.15">
      <c r="A16" s="811"/>
      <c r="B16" s="295"/>
      <c r="C16" s="295"/>
      <c r="D16" s="295"/>
      <c r="E16" s="416"/>
      <c r="F16" s="295"/>
      <c r="G16" s="82"/>
      <c r="H16" s="314"/>
      <c r="I16" s="293"/>
      <c r="J16" s="295"/>
      <c r="K16" s="648" t="s">
        <v>497</v>
      </c>
      <c r="L16" s="450">
        <v>1500</v>
      </c>
      <c r="M16" s="113"/>
      <c r="N16" s="292" t="s">
        <v>331</v>
      </c>
      <c r="O16" s="293">
        <v>810</v>
      </c>
      <c r="P16" s="113"/>
      <c r="Q16" s="300"/>
      <c r="R16" s="358"/>
      <c r="S16" s="120"/>
      <c r="T16" s="30"/>
      <c r="U16" s="435"/>
      <c r="V16" s="436"/>
      <c r="Z16" s="430"/>
      <c r="AA16" s="427"/>
    </row>
    <row r="17" spans="1:27" ht="16.5" customHeight="1" x14ac:dyDescent="0.15">
      <c r="A17" s="811"/>
      <c r="B17" s="298"/>
      <c r="C17" s="298"/>
      <c r="D17" s="295"/>
      <c r="E17" s="416"/>
      <c r="F17" s="295"/>
      <c r="G17" s="82"/>
      <c r="H17" s="314"/>
      <c r="I17" s="293"/>
      <c r="J17" s="295"/>
      <c r="K17" s="648" t="s">
        <v>498</v>
      </c>
      <c r="L17" s="450">
        <v>400</v>
      </c>
      <c r="M17" s="113"/>
      <c r="N17" s="292" t="s">
        <v>332</v>
      </c>
      <c r="O17" s="293">
        <v>1740</v>
      </c>
      <c r="P17" s="113"/>
      <c r="Q17" s="300"/>
      <c r="R17" s="358"/>
      <c r="S17" s="120"/>
      <c r="T17" s="30"/>
      <c r="U17" s="435"/>
      <c r="V17" s="436"/>
      <c r="Z17" s="434"/>
      <c r="AA17" s="427"/>
    </row>
    <row r="18" spans="1:27" ht="16.5" customHeight="1" x14ac:dyDescent="0.15">
      <c r="A18" s="811"/>
      <c r="B18" s="393"/>
      <c r="C18" s="295"/>
      <c r="D18" s="82"/>
      <c r="E18" s="807" t="s">
        <v>317</v>
      </c>
      <c r="F18" s="808"/>
      <c r="G18" s="813"/>
      <c r="H18" s="816" t="s">
        <v>830</v>
      </c>
      <c r="I18" s="817"/>
      <c r="J18" s="818"/>
      <c r="K18" s="648" t="s">
        <v>385</v>
      </c>
      <c r="L18" s="450">
        <v>400</v>
      </c>
      <c r="M18" s="113"/>
      <c r="N18" s="292" t="s">
        <v>333</v>
      </c>
      <c r="O18" s="293">
        <v>1040</v>
      </c>
      <c r="P18" s="113"/>
      <c r="Q18" s="300"/>
      <c r="R18" s="358"/>
      <c r="S18" s="120"/>
      <c r="U18" s="437"/>
      <c r="V18" s="438"/>
      <c r="Z18" s="432"/>
      <c r="AA18" s="427"/>
    </row>
    <row r="19" spans="1:27" ht="16.5" customHeight="1" x14ac:dyDescent="0.15">
      <c r="A19" s="811"/>
      <c r="B19" s="295"/>
      <c r="C19" s="295"/>
      <c r="D19" s="295"/>
      <c r="E19" s="691" t="s">
        <v>578</v>
      </c>
      <c r="F19" s="293">
        <v>100</v>
      </c>
      <c r="G19" s="113"/>
      <c r="H19" s="650" t="s">
        <v>575</v>
      </c>
      <c r="I19" s="293">
        <v>30</v>
      </c>
      <c r="J19" s="113"/>
      <c r="K19" s="361" t="s">
        <v>300</v>
      </c>
      <c r="L19" s="353">
        <f>Y25+L16+L17+L18</f>
        <v>2300</v>
      </c>
      <c r="M19" s="82">
        <f>M16+M17+M18</f>
        <v>0</v>
      </c>
      <c r="N19" s="294" t="s">
        <v>334</v>
      </c>
      <c r="O19" s="293">
        <v>200</v>
      </c>
      <c r="P19" s="113"/>
      <c r="Q19" s="300"/>
      <c r="R19" s="358"/>
      <c r="S19" s="120"/>
      <c r="U19" s="439"/>
      <c r="V19" s="427"/>
      <c r="Z19" s="432"/>
      <c r="AA19" s="433"/>
    </row>
    <row r="20" spans="1:27" ht="16.5" customHeight="1" x14ac:dyDescent="0.15">
      <c r="A20" s="811"/>
      <c r="B20" s="295"/>
      <c r="C20" s="295"/>
      <c r="D20" s="295"/>
      <c r="E20" s="691" t="s">
        <v>579</v>
      </c>
      <c r="F20" s="293">
        <v>100</v>
      </c>
      <c r="G20" s="113"/>
      <c r="H20" s="650" t="s">
        <v>576</v>
      </c>
      <c r="I20" s="293">
        <v>60</v>
      </c>
      <c r="J20" s="113"/>
      <c r="K20" s="415" t="s">
        <v>491</v>
      </c>
      <c r="L20" s="293">
        <v>3350</v>
      </c>
      <c r="M20" s="113"/>
      <c r="N20" s="292" t="s">
        <v>335</v>
      </c>
      <c r="O20" s="293">
        <v>250</v>
      </c>
      <c r="P20" s="113"/>
      <c r="Q20" s="298"/>
      <c r="R20" s="313"/>
      <c r="S20" s="89"/>
      <c r="U20" s="437"/>
      <c r="V20" s="427"/>
      <c r="Z20" s="438"/>
      <c r="AA20" s="438"/>
    </row>
    <row r="21" spans="1:27" ht="16.5" customHeight="1" x14ac:dyDescent="0.15">
      <c r="A21" s="811"/>
      <c r="B21" s="295"/>
      <c r="C21" s="295"/>
      <c r="D21" s="295"/>
      <c r="E21" s="316" t="s">
        <v>580</v>
      </c>
      <c r="F21" s="293">
        <v>20</v>
      </c>
      <c r="G21" s="113"/>
      <c r="H21" s="659" t="s">
        <v>533</v>
      </c>
      <c r="I21" s="293">
        <v>10</v>
      </c>
      <c r="J21" s="113"/>
      <c r="K21" s="415" t="s">
        <v>492</v>
      </c>
      <c r="L21" s="293">
        <v>2100</v>
      </c>
      <c r="M21" s="113"/>
      <c r="N21" s="292" t="s">
        <v>336</v>
      </c>
      <c r="O21" s="293">
        <v>260</v>
      </c>
      <c r="P21" s="113"/>
      <c r="Q21" s="298"/>
      <c r="R21" s="313"/>
      <c r="S21" s="89"/>
      <c r="U21" s="437"/>
      <c r="V21" s="427"/>
      <c r="Z21" s="424"/>
      <c r="AA21" s="424"/>
    </row>
    <row r="22" spans="1:27" ht="16.5" customHeight="1" x14ac:dyDescent="0.15">
      <c r="A22" s="811"/>
      <c r="B22" s="295"/>
      <c r="C22" s="295"/>
      <c r="D22" s="295"/>
      <c r="E22" s="316" t="s">
        <v>581</v>
      </c>
      <c r="F22" s="293">
        <v>160</v>
      </c>
      <c r="G22" s="113"/>
      <c r="H22" s="650" t="s">
        <v>577</v>
      </c>
      <c r="I22" s="293">
        <v>30</v>
      </c>
      <c r="J22" s="113"/>
      <c r="K22" s="415" t="s">
        <v>29</v>
      </c>
      <c r="L22" s="293">
        <v>1200</v>
      </c>
      <c r="M22" s="113"/>
      <c r="N22" s="292" t="s">
        <v>337</v>
      </c>
      <c r="O22" s="293">
        <v>430</v>
      </c>
      <c r="P22" s="113"/>
      <c r="Q22" s="298"/>
      <c r="R22" s="313"/>
      <c r="S22" s="89"/>
      <c r="U22" s="437"/>
      <c r="V22" s="438"/>
      <c r="Z22" s="440"/>
      <c r="AA22" s="441"/>
    </row>
    <row r="23" spans="1:27" ht="16.5" customHeight="1" x14ac:dyDescent="0.15">
      <c r="A23" s="811"/>
      <c r="B23" s="300"/>
      <c r="C23" s="295"/>
      <c r="D23" s="95"/>
      <c r="E23" s="316" t="s">
        <v>582</v>
      </c>
      <c r="F23" s="293">
        <v>80</v>
      </c>
      <c r="G23" s="113"/>
      <c r="H23" s="659" t="s">
        <v>573</v>
      </c>
      <c r="I23" s="293">
        <v>200</v>
      </c>
      <c r="J23" s="113"/>
      <c r="K23" s="415" t="s">
        <v>130</v>
      </c>
      <c r="L23" s="293">
        <v>4050</v>
      </c>
      <c r="M23" s="113"/>
      <c r="N23" s="292" t="s">
        <v>338</v>
      </c>
      <c r="O23" s="293">
        <v>850</v>
      </c>
      <c r="P23" s="113"/>
      <c r="Q23" s="298"/>
      <c r="R23" s="313"/>
      <c r="S23" s="89"/>
      <c r="U23" s="437"/>
      <c r="V23" s="438"/>
      <c r="Z23" s="440"/>
      <c r="AA23" s="441"/>
    </row>
    <row r="24" spans="1:27" ht="16.5" customHeight="1" x14ac:dyDescent="0.15">
      <c r="A24" s="811"/>
      <c r="B24" s="300"/>
      <c r="C24" s="295"/>
      <c r="D24" s="95"/>
      <c r="E24" s="659" t="s">
        <v>573</v>
      </c>
      <c r="F24" s="293">
        <v>350</v>
      </c>
      <c r="G24" s="113"/>
      <c r="H24" s="705" t="s">
        <v>574</v>
      </c>
      <c r="I24" s="293">
        <v>20</v>
      </c>
      <c r="J24" s="113"/>
      <c r="K24" s="415" t="s">
        <v>131</v>
      </c>
      <c r="L24" s="293">
        <v>1400</v>
      </c>
      <c r="M24" s="113"/>
      <c r="N24" s="292" t="s">
        <v>339</v>
      </c>
      <c r="O24" s="293">
        <v>500</v>
      </c>
      <c r="P24" s="113"/>
      <c r="Q24" s="414"/>
      <c r="R24" s="313"/>
      <c r="S24" s="89"/>
      <c r="U24" s="442"/>
      <c r="V24" s="443"/>
      <c r="Z24" s="444"/>
      <c r="AA24" s="441"/>
    </row>
    <row r="25" spans="1:27" ht="16.5" customHeight="1" x14ac:dyDescent="0.15">
      <c r="A25" s="811"/>
      <c r="B25" s="300"/>
      <c r="C25" s="295"/>
      <c r="D25" s="95"/>
      <c r="E25" s="361" t="s">
        <v>300</v>
      </c>
      <c r="F25" s="365">
        <f>SUM(F19:F24)</f>
        <v>810</v>
      </c>
      <c r="G25" s="311">
        <f>SUM(G19:G24)</f>
        <v>0</v>
      </c>
      <c r="H25" s="650" t="s">
        <v>906</v>
      </c>
      <c r="I25" s="293">
        <v>50</v>
      </c>
      <c r="J25" s="113"/>
      <c r="K25" s="415"/>
      <c r="L25" s="293"/>
      <c r="M25" s="113"/>
      <c r="N25" s="292" t="s">
        <v>340</v>
      </c>
      <c r="O25" s="293">
        <v>190</v>
      </c>
      <c r="P25" s="113"/>
      <c r="Q25" s="298"/>
      <c r="R25" s="313"/>
      <c r="S25" s="89"/>
      <c r="U25" s="445"/>
      <c r="V25" s="433"/>
      <c r="Z25" s="440"/>
      <c r="AA25" s="441"/>
    </row>
    <row r="26" spans="1:27" ht="16.5" customHeight="1" x14ac:dyDescent="0.15">
      <c r="A26" s="811"/>
      <c r="B26" s="300"/>
      <c r="C26" s="289"/>
      <c r="D26" s="289"/>
      <c r="E26" s="315"/>
      <c r="F26" s="295"/>
      <c r="G26" s="95"/>
      <c r="H26" s="361" t="s">
        <v>300</v>
      </c>
      <c r="I26" s="353">
        <f>SUM(I19:I25)</f>
        <v>400</v>
      </c>
      <c r="J26" s="311">
        <f>SUM(J19:J25)</f>
        <v>0</v>
      </c>
      <c r="K26" s="316"/>
      <c r="L26" s="293"/>
      <c r="M26" s="113"/>
      <c r="N26" s="292" t="s">
        <v>341</v>
      </c>
      <c r="O26" s="293">
        <v>400</v>
      </c>
      <c r="P26" s="113"/>
      <c r="Q26" s="298"/>
      <c r="R26" s="313"/>
      <c r="S26" s="89"/>
      <c r="U26" s="445"/>
      <c r="V26" s="433"/>
      <c r="Z26" s="432"/>
      <c r="AA26" s="441"/>
    </row>
    <row r="27" spans="1:27" ht="16.5" customHeight="1" x14ac:dyDescent="0.15">
      <c r="A27" s="811"/>
      <c r="B27" s="300"/>
      <c r="C27" s="289"/>
      <c r="D27" s="289"/>
      <c r="E27" s="315"/>
      <c r="F27" s="295"/>
      <c r="G27" s="95"/>
      <c r="H27" s="361"/>
      <c r="I27" s="365"/>
      <c r="J27" s="96"/>
      <c r="K27" s="669" t="s">
        <v>853</v>
      </c>
      <c r="L27" s="293">
        <v>1000</v>
      </c>
      <c r="M27" s="113"/>
      <c r="N27" s="292" t="s">
        <v>26</v>
      </c>
      <c r="O27" s="293">
        <v>1400</v>
      </c>
      <c r="P27" s="113"/>
      <c r="Q27" s="302"/>
      <c r="R27" s="313"/>
      <c r="S27" s="89"/>
      <c r="U27" s="445"/>
      <c r="V27" s="433"/>
      <c r="Z27" s="432"/>
      <c r="AA27" s="441"/>
    </row>
    <row r="28" spans="1:27" ht="16.5" customHeight="1" x14ac:dyDescent="0.15">
      <c r="A28" s="812"/>
      <c r="B28" s="345" t="s">
        <v>380</v>
      </c>
      <c r="C28" s="346">
        <f>SUM(C8:C11)</f>
        <v>2690</v>
      </c>
      <c r="D28" s="317">
        <f>SUM(D8:D11)</f>
        <v>0</v>
      </c>
      <c r="E28" s="345" t="s">
        <v>380</v>
      </c>
      <c r="F28" s="346">
        <f>SUM(F14,F25)</f>
        <v>3620</v>
      </c>
      <c r="G28" s="317">
        <f>SUM(G14,G25)</f>
        <v>0</v>
      </c>
      <c r="H28" s="345" t="s">
        <v>380</v>
      </c>
      <c r="I28" s="386">
        <f>+I14+I26</f>
        <v>1010</v>
      </c>
      <c r="J28" s="566">
        <f>+J14+J26</f>
        <v>0</v>
      </c>
      <c r="K28" s="345" t="s">
        <v>380</v>
      </c>
      <c r="L28" s="346">
        <f>+L8+L9+L14+L19+L20+L21+L22+L23+L24+L27</f>
        <v>26550</v>
      </c>
      <c r="M28" s="317">
        <f>+M8+M9+M14+M19+M20+M21+M22+M23+M24+M27</f>
        <v>0</v>
      </c>
      <c r="N28" s="345" t="s">
        <v>380</v>
      </c>
      <c r="O28" s="310" t="s">
        <v>381</v>
      </c>
      <c r="P28" s="310" t="s">
        <v>381</v>
      </c>
      <c r="Q28" s="345" t="s">
        <v>380</v>
      </c>
      <c r="R28" s="346">
        <f>SUM(R9,R12)</f>
        <v>25910</v>
      </c>
      <c r="S28" s="318">
        <f>SUM(S9,S12)</f>
        <v>0</v>
      </c>
      <c r="U28" s="446"/>
      <c r="V28" s="427"/>
      <c r="Z28" s="452"/>
      <c r="AA28" s="433"/>
    </row>
    <row r="29" spans="1:27" ht="16.5" customHeight="1" x14ac:dyDescent="0.15">
      <c r="A29" s="581" t="s">
        <v>806</v>
      </c>
      <c r="B29" s="582"/>
      <c r="C29" s="583"/>
      <c r="D29" s="583"/>
      <c r="E29" s="583"/>
      <c r="F29" s="583"/>
      <c r="G29" s="583"/>
      <c r="H29" s="583"/>
      <c r="I29" s="583"/>
      <c r="J29" s="583"/>
      <c r="K29" s="583"/>
      <c r="L29" s="583"/>
      <c r="M29" s="569"/>
      <c r="N29" s="583"/>
      <c r="O29" s="583"/>
      <c r="P29" s="583"/>
      <c r="Q29" s="583"/>
      <c r="R29" s="583"/>
      <c r="S29" s="571"/>
    </row>
    <row r="30" spans="1:27" ht="16.5" customHeight="1" x14ac:dyDescent="0.15">
      <c r="A30" s="572"/>
      <c r="B30" s="573" t="s">
        <v>862</v>
      </c>
      <c r="C30" s="574"/>
      <c r="D30" s="574"/>
      <c r="E30" s="574"/>
      <c r="F30" s="574"/>
      <c r="G30" s="574"/>
      <c r="H30" s="574"/>
      <c r="I30" s="574"/>
      <c r="J30" s="574"/>
      <c r="K30" s="574"/>
      <c r="L30" s="574"/>
      <c r="M30" s="574"/>
      <c r="N30" s="574"/>
      <c r="O30" s="574"/>
      <c r="P30" s="574"/>
      <c r="Q30" s="574"/>
      <c r="R30" s="574"/>
      <c r="S30" s="575"/>
    </row>
    <row r="31" spans="1:27" ht="16.5" customHeight="1" x14ac:dyDescent="0.15">
      <c r="A31" s="706" t="s">
        <v>907</v>
      </c>
      <c r="B31" s="584"/>
      <c r="C31" s="585"/>
      <c r="D31" s="585"/>
      <c r="E31" s="585"/>
      <c r="F31" s="585"/>
      <c r="G31" s="585"/>
      <c r="H31" s="585"/>
      <c r="I31" s="585"/>
      <c r="J31" s="585"/>
      <c r="K31" s="585"/>
      <c r="L31" s="585"/>
      <c r="M31" s="585"/>
      <c r="N31" s="586" t="s">
        <v>163</v>
      </c>
      <c r="O31" s="814">
        <f>SUM(D28,G28,J28,M28,S28)</f>
        <v>0</v>
      </c>
      <c r="P31" s="814"/>
      <c r="Q31" s="587" t="s">
        <v>382</v>
      </c>
      <c r="R31" s="805">
        <f>SUM(C28,F28,I28,L28,R28)</f>
        <v>59780</v>
      </c>
      <c r="S31" s="806"/>
      <c r="U31" s="447"/>
      <c r="V31" s="433"/>
    </row>
    <row r="32" spans="1:27" ht="16.5" customHeight="1" x14ac:dyDescent="0.15">
      <c r="A32" s="347"/>
      <c r="B32" s="807" t="s">
        <v>373</v>
      </c>
      <c r="C32" s="808"/>
      <c r="D32" s="813"/>
      <c r="E32" s="807" t="s">
        <v>374</v>
      </c>
      <c r="F32" s="808"/>
      <c r="G32" s="813"/>
      <c r="H32" s="807" t="s">
        <v>317</v>
      </c>
      <c r="I32" s="808"/>
      <c r="J32" s="813"/>
      <c r="K32" s="807" t="s">
        <v>376</v>
      </c>
      <c r="L32" s="808"/>
      <c r="M32" s="813"/>
      <c r="N32" s="807" t="s">
        <v>376</v>
      </c>
      <c r="O32" s="808"/>
      <c r="P32" s="813"/>
      <c r="Q32" s="807" t="s">
        <v>24</v>
      </c>
      <c r="R32" s="808"/>
      <c r="S32" s="809"/>
      <c r="U32" s="447"/>
      <c r="V32" s="433"/>
    </row>
    <row r="33" spans="1:22" ht="16.5" customHeight="1" x14ac:dyDescent="0.15">
      <c r="A33" s="815" t="s">
        <v>132</v>
      </c>
      <c r="B33" s="289" t="s">
        <v>308</v>
      </c>
      <c r="C33" s="289" t="s">
        <v>309</v>
      </c>
      <c r="D33" s="290" t="s">
        <v>31</v>
      </c>
      <c r="E33" s="289" t="s">
        <v>308</v>
      </c>
      <c r="F33" s="289" t="s">
        <v>309</v>
      </c>
      <c r="G33" s="290" t="s">
        <v>31</v>
      </c>
      <c r="H33" s="289" t="s">
        <v>308</v>
      </c>
      <c r="I33" s="289" t="s">
        <v>309</v>
      </c>
      <c r="J33" s="290" t="s">
        <v>31</v>
      </c>
      <c r="K33" s="289" t="s">
        <v>308</v>
      </c>
      <c r="L33" s="289" t="s">
        <v>309</v>
      </c>
      <c r="M33" s="290" t="s">
        <v>31</v>
      </c>
      <c r="N33" s="289" t="s">
        <v>308</v>
      </c>
      <c r="O33" s="289" t="s">
        <v>309</v>
      </c>
      <c r="P33" s="290" t="s">
        <v>31</v>
      </c>
      <c r="Q33" s="289" t="s">
        <v>308</v>
      </c>
      <c r="R33" s="289" t="s">
        <v>309</v>
      </c>
      <c r="S33" s="291" t="s">
        <v>31</v>
      </c>
      <c r="U33" s="447"/>
      <c r="V33" s="433"/>
    </row>
    <row r="34" spans="1:22" ht="16.5" customHeight="1" x14ac:dyDescent="0.15">
      <c r="A34" s="815"/>
      <c r="B34" s="692" t="s">
        <v>342</v>
      </c>
      <c r="C34" s="293">
        <v>430</v>
      </c>
      <c r="D34" s="113"/>
      <c r="E34" s="292" t="s">
        <v>343</v>
      </c>
      <c r="F34" s="293">
        <v>450</v>
      </c>
      <c r="G34" s="113"/>
      <c r="H34" s="294" t="s">
        <v>539</v>
      </c>
      <c r="I34" s="293">
        <v>40</v>
      </c>
      <c r="J34" s="113"/>
      <c r="K34" s="660" t="s">
        <v>540</v>
      </c>
      <c r="L34" s="293">
        <v>4260</v>
      </c>
      <c r="M34" s="113"/>
      <c r="N34" s="648" t="s">
        <v>541</v>
      </c>
      <c r="O34" s="293">
        <v>1890</v>
      </c>
      <c r="P34" s="113"/>
      <c r="Q34" s="384" t="s">
        <v>343</v>
      </c>
      <c r="R34" s="293">
        <v>1220</v>
      </c>
      <c r="S34" s="693"/>
      <c r="U34" s="447"/>
      <c r="V34" s="433"/>
    </row>
    <row r="35" spans="1:22" ht="16.5" customHeight="1" x14ac:dyDescent="0.15">
      <c r="A35" s="815"/>
      <c r="B35" s="364"/>
      <c r="C35" s="295"/>
      <c r="D35" s="295"/>
      <c r="E35" s="295"/>
      <c r="F35" s="295"/>
      <c r="G35" s="295"/>
      <c r="H35" s="294" t="s">
        <v>542</v>
      </c>
      <c r="I35" s="293">
        <v>50</v>
      </c>
      <c r="J35" s="113"/>
      <c r="K35" s="660" t="s">
        <v>543</v>
      </c>
      <c r="L35" s="293">
        <v>3230</v>
      </c>
      <c r="M35" s="113"/>
      <c r="N35" s="292" t="s">
        <v>837</v>
      </c>
      <c r="O35" s="293">
        <v>480</v>
      </c>
      <c r="P35" s="113"/>
      <c r="Q35" s="694" t="s">
        <v>344</v>
      </c>
      <c r="R35" s="355">
        <v>160</v>
      </c>
      <c r="S35" s="693"/>
      <c r="U35" s="447"/>
      <c r="V35" s="433"/>
    </row>
    <row r="36" spans="1:22" ht="16.5" customHeight="1" x14ac:dyDescent="0.15">
      <c r="A36" s="815"/>
      <c r="B36" s="373"/>
      <c r="C36" s="363"/>
      <c r="D36" s="363"/>
      <c r="E36" s="363"/>
      <c r="F36" s="363"/>
      <c r="G36" s="363"/>
      <c r="H36" s="661" t="s">
        <v>544</v>
      </c>
      <c r="I36" s="293">
        <v>20</v>
      </c>
      <c r="J36" s="113"/>
      <c r="K36" s="660" t="s">
        <v>545</v>
      </c>
      <c r="L36" s="293">
        <v>3530</v>
      </c>
      <c r="M36" s="113"/>
      <c r="N36" s="294"/>
      <c r="O36" s="293"/>
      <c r="P36" s="113"/>
      <c r="Q36" s="384" t="s">
        <v>345</v>
      </c>
      <c r="R36" s="355">
        <v>20</v>
      </c>
      <c r="S36" s="693"/>
      <c r="U36" s="447"/>
      <c r="V36" s="433"/>
    </row>
    <row r="37" spans="1:22" ht="16.5" customHeight="1" x14ac:dyDescent="0.15">
      <c r="A37" s="815"/>
      <c r="B37" s="373"/>
      <c r="C37" s="363"/>
      <c r="D37" s="363"/>
      <c r="E37" s="363"/>
      <c r="F37" s="363"/>
      <c r="G37" s="363"/>
      <c r="H37" s="360"/>
      <c r="I37" s="295"/>
      <c r="J37" s="363"/>
      <c r="K37" s="292" t="s">
        <v>546</v>
      </c>
      <c r="L37" s="355">
        <v>460</v>
      </c>
      <c r="M37" s="113"/>
      <c r="N37" s="422"/>
      <c r="O37" s="363"/>
      <c r="P37" s="311"/>
      <c r="Q37" s="382"/>
      <c r="R37" s="383"/>
      <c r="S37" s="390"/>
      <c r="U37" s="447"/>
      <c r="V37" s="433"/>
    </row>
    <row r="38" spans="1:22" ht="16.5" customHeight="1" x14ac:dyDescent="0.15">
      <c r="A38" s="344"/>
      <c r="B38" s="320" t="s">
        <v>380</v>
      </c>
      <c r="C38" s="309">
        <f>SUM(C34:C34)</f>
        <v>430</v>
      </c>
      <c r="D38" s="311">
        <f>SUM(D34:D34)</f>
        <v>0</v>
      </c>
      <c r="E38" s="308" t="s">
        <v>380</v>
      </c>
      <c r="F38" s="309">
        <f>SUM(F34:F34)</f>
        <v>450</v>
      </c>
      <c r="G38" s="311">
        <f>SUM(G34:G34)</f>
        <v>0</v>
      </c>
      <c r="H38" s="308" t="s">
        <v>380</v>
      </c>
      <c r="I38" s="297">
        <f>SUM(I34:I36)</f>
        <v>110</v>
      </c>
      <c r="J38" s="311">
        <f>SUM(J34:J36)</f>
        <v>0</v>
      </c>
      <c r="K38" s="360" t="s">
        <v>380</v>
      </c>
      <c r="L38" s="376" t="s">
        <v>381</v>
      </c>
      <c r="M38" s="376" t="s">
        <v>381</v>
      </c>
      <c r="N38" s="360" t="s">
        <v>380</v>
      </c>
      <c r="O38" s="363">
        <f>SUM(L34:L37,O34:O35)</f>
        <v>13850</v>
      </c>
      <c r="P38" s="311">
        <f>SUM(M34:M37,P34:P35)</f>
        <v>0</v>
      </c>
      <c r="Q38" s="299" t="s">
        <v>380</v>
      </c>
      <c r="R38" s="297">
        <f>SUM(R34:R36)</f>
        <v>1400</v>
      </c>
      <c r="S38" s="89">
        <f>SUM(S34:S36)</f>
        <v>0</v>
      </c>
      <c r="U38" s="447"/>
      <c r="V38" s="433"/>
    </row>
    <row r="39" spans="1:22" ht="16.5" customHeight="1" x14ac:dyDescent="0.15">
      <c r="A39" s="567" t="s">
        <v>387</v>
      </c>
      <c r="B39" s="568"/>
      <c r="C39" s="569"/>
      <c r="D39" s="569"/>
      <c r="E39" s="569"/>
      <c r="F39" s="569"/>
      <c r="G39" s="569"/>
      <c r="H39" s="569"/>
      <c r="I39" s="569"/>
      <c r="J39" s="569"/>
      <c r="K39" s="569"/>
      <c r="L39" s="569"/>
      <c r="M39" s="569"/>
      <c r="N39" s="569"/>
      <c r="O39" s="569"/>
      <c r="P39" s="569"/>
      <c r="Q39" s="569"/>
      <c r="R39" s="569"/>
      <c r="S39" s="571"/>
      <c r="U39" s="447"/>
      <c r="V39" s="433"/>
    </row>
    <row r="40" spans="1:22" ht="16.5" customHeight="1" x14ac:dyDescent="0.15">
      <c r="A40" s="572"/>
      <c r="B40" s="573" t="s">
        <v>386</v>
      </c>
      <c r="C40" s="574"/>
      <c r="D40" s="574"/>
      <c r="E40" s="574"/>
      <c r="F40" s="574"/>
      <c r="G40" s="574"/>
      <c r="H40" s="574"/>
      <c r="I40" s="574"/>
      <c r="J40" s="574"/>
      <c r="K40" s="574"/>
      <c r="L40" s="574"/>
      <c r="M40" s="574"/>
      <c r="N40" s="574"/>
      <c r="O40" s="574"/>
      <c r="P40" s="574"/>
      <c r="Q40" s="574"/>
      <c r="R40" s="574"/>
      <c r="S40" s="575"/>
      <c r="U40" s="447"/>
      <c r="V40" s="433"/>
    </row>
    <row r="41" spans="1:22" ht="16.5" customHeight="1" x14ac:dyDescent="0.15">
      <c r="A41" s="588"/>
      <c r="B41" s="589"/>
      <c r="C41" s="578"/>
      <c r="D41" s="578"/>
      <c r="E41" s="578"/>
      <c r="F41" s="578"/>
      <c r="G41" s="578"/>
      <c r="H41" s="578"/>
      <c r="I41" s="578"/>
      <c r="J41" s="578"/>
      <c r="K41" s="578"/>
      <c r="L41" s="578"/>
      <c r="M41" s="578"/>
      <c r="N41" s="579" t="s">
        <v>163</v>
      </c>
      <c r="O41" s="770">
        <f>SUM(S38,P38,J38,G38,D38)</f>
        <v>0</v>
      </c>
      <c r="P41" s="770"/>
      <c r="Q41" s="580" t="s">
        <v>382</v>
      </c>
      <c r="R41" s="771">
        <f>SUM(R38,O38,I38,F38,C38)</f>
        <v>16240</v>
      </c>
      <c r="S41" s="772"/>
      <c r="U41" s="448"/>
      <c r="V41" s="433"/>
    </row>
    <row r="42" spans="1:22" ht="16.5" customHeight="1" x14ac:dyDescent="0.15">
      <c r="A42" s="99" t="s">
        <v>866</v>
      </c>
      <c r="B42" s="31"/>
      <c r="C42" s="31"/>
      <c r="D42" s="31"/>
      <c r="E42" s="31"/>
      <c r="F42" s="31"/>
      <c r="G42" s="31"/>
      <c r="H42" s="31"/>
      <c r="I42" s="31"/>
      <c r="J42" s="31"/>
      <c r="K42" s="31"/>
      <c r="L42" s="31"/>
      <c r="M42" s="31"/>
      <c r="N42" s="8"/>
      <c r="O42" s="8"/>
      <c r="P42" s="8"/>
      <c r="Q42" s="8"/>
      <c r="R42" s="8"/>
      <c r="S42" s="20" t="s">
        <v>916</v>
      </c>
      <c r="U42" s="447"/>
      <c r="V42" s="433"/>
    </row>
    <row r="43" spans="1:22" ht="16.5" customHeight="1" x14ac:dyDescent="0.15">
      <c r="A43" s="99" t="s">
        <v>383</v>
      </c>
      <c r="B43" s="31"/>
      <c r="C43" s="31"/>
      <c r="D43" s="31"/>
      <c r="E43" s="31"/>
      <c r="F43" s="32"/>
      <c r="G43" s="32"/>
      <c r="H43" s="32"/>
      <c r="I43" s="32"/>
      <c r="J43" s="32"/>
      <c r="K43" s="32"/>
      <c r="L43" s="32"/>
      <c r="M43" s="32"/>
      <c r="N43" s="8"/>
      <c r="O43" s="8"/>
      <c r="P43" s="8"/>
      <c r="Q43" s="8"/>
      <c r="R43" s="8"/>
      <c r="S43" s="8"/>
      <c r="U43" s="447"/>
      <c r="V43" s="433"/>
    </row>
    <row r="44" spans="1:22" ht="16.5" customHeight="1" x14ac:dyDescent="0.15">
      <c r="A44" s="32"/>
      <c r="B44" s="32"/>
      <c r="C44" s="32"/>
      <c r="D44" s="32"/>
      <c r="E44" s="32"/>
      <c r="F44" s="32"/>
      <c r="G44" s="32"/>
      <c r="H44" s="32"/>
      <c r="I44" s="32"/>
      <c r="J44" s="32"/>
      <c r="K44" s="32"/>
      <c r="L44" s="32"/>
      <c r="M44" s="32"/>
      <c r="U44" s="447"/>
      <c r="V44" s="433"/>
    </row>
    <row r="45" spans="1:22" ht="16.5" customHeight="1" x14ac:dyDescent="0.15">
      <c r="U45" s="447"/>
      <c r="V45" s="433"/>
    </row>
    <row r="46" spans="1:22" ht="16.5" customHeight="1" x14ac:dyDescent="0.15">
      <c r="U46" s="447"/>
      <c r="V46" s="433"/>
    </row>
    <row r="47" spans="1:22" ht="16.5" customHeight="1" x14ac:dyDescent="0.15">
      <c r="U47" s="447"/>
      <c r="V47" s="433"/>
    </row>
    <row r="48" spans="1:22" ht="16.5" customHeight="1" x14ac:dyDescent="0.15">
      <c r="U48" s="447"/>
      <c r="V48" s="433"/>
    </row>
    <row r="49" spans="2:22" ht="16.5" customHeight="1" x14ac:dyDescent="0.15">
      <c r="U49" s="447"/>
      <c r="V49" s="433"/>
    </row>
    <row r="50" spans="2:22" ht="16.5" customHeight="1" x14ac:dyDescent="0.15">
      <c r="U50" s="447"/>
      <c r="V50" s="433"/>
    </row>
    <row r="51" spans="2:22" ht="16.5" customHeight="1" x14ac:dyDescent="0.15">
      <c r="U51" s="447"/>
      <c r="V51" s="433"/>
    </row>
    <row r="52" spans="2:22" ht="16.5" customHeight="1" x14ac:dyDescent="0.15">
      <c r="U52" s="447"/>
      <c r="V52" s="433"/>
    </row>
    <row r="53" spans="2:22" ht="16.5" customHeight="1" x14ac:dyDescent="0.15">
      <c r="U53" s="447"/>
      <c r="V53" s="433"/>
    </row>
    <row r="54" spans="2:22" ht="16.5" customHeight="1" x14ac:dyDescent="0.15">
      <c r="U54" s="447"/>
      <c r="V54" s="433"/>
    </row>
    <row r="61" spans="2:22" ht="16.5" customHeight="1" x14ac:dyDescent="0.15">
      <c r="B61" s="338"/>
    </row>
    <row r="74" spans="3:3" ht="16.5" customHeight="1" x14ac:dyDescent="0.15">
      <c r="C74" s="394"/>
    </row>
    <row r="76" spans="3:3" ht="16.5" customHeight="1" x14ac:dyDescent="0.15">
      <c r="C76" s="395"/>
    </row>
    <row r="80" spans="3:3" ht="16.5" customHeight="1" x14ac:dyDescent="0.15">
      <c r="C80" s="394"/>
    </row>
    <row r="82" spans="3:3" ht="16.5" customHeight="1" x14ac:dyDescent="0.15">
      <c r="C82" s="395"/>
    </row>
  </sheetData>
  <mergeCells count="26">
    <mergeCell ref="R41:S41"/>
    <mergeCell ref="R31:S31"/>
    <mergeCell ref="Q32:S32"/>
    <mergeCell ref="A6:A28"/>
    <mergeCell ref="O41:P41"/>
    <mergeCell ref="E32:G32"/>
    <mergeCell ref="H32:J32"/>
    <mergeCell ref="B32:D32"/>
    <mergeCell ref="O31:P31"/>
    <mergeCell ref="N6:P6"/>
    <mergeCell ref="A33:A37"/>
    <mergeCell ref="E18:G18"/>
    <mergeCell ref="E6:G6"/>
    <mergeCell ref="K32:M32"/>
    <mergeCell ref="N32:P32"/>
    <mergeCell ref="H18:J18"/>
    <mergeCell ref="D3:G3"/>
    <mergeCell ref="D4:G4"/>
    <mergeCell ref="B6:D6"/>
    <mergeCell ref="R3:S3"/>
    <mergeCell ref="Q6:S6"/>
    <mergeCell ref="N3:N4"/>
    <mergeCell ref="J3:M4"/>
    <mergeCell ref="K6:M6"/>
    <mergeCell ref="H3:I4"/>
    <mergeCell ref="H6:J6"/>
  </mergeCells>
  <phoneticPr fontId="3"/>
  <conditionalFormatting sqref="D8:D11">
    <cfRule type="expression" dxfId="100" priority="12" stopIfTrue="1">
      <formula>C8&lt;D8</formula>
    </cfRule>
  </conditionalFormatting>
  <conditionalFormatting sqref="D34">
    <cfRule type="expression" dxfId="99" priority="31" stopIfTrue="1">
      <formula>C34&lt;D34</formula>
    </cfRule>
  </conditionalFormatting>
  <conditionalFormatting sqref="G8:G13">
    <cfRule type="expression" dxfId="98" priority="13" stopIfTrue="1">
      <formula>F8&lt;G8</formula>
    </cfRule>
  </conditionalFormatting>
  <conditionalFormatting sqref="G19:G24">
    <cfRule type="expression" dxfId="97" priority="8" stopIfTrue="1">
      <formula>F19&lt;G19</formula>
    </cfRule>
  </conditionalFormatting>
  <conditionalFormatting sqref="G34">
    <cfRule type="expression" dxfId="96" priority="32" stopIfTrue="1">
      <formula>F34&lt;G34</formula>
    </cfRule>
  </conditionalFormatting>
  <conditionalFormatting sqref="J8:J13">
    <cfRule type="expression" dxfId="95" priority="1" stopIfTrue="1">
      <formula>I8&lt;J8</formula>
    </cfRule>
  </conditionalFormatting>
  <conditionalFormatting sqref="J19:J25">
    <cfRule type="expression" dxfId="94" priority="2" stopIfTrue="1">
      <formula>I19&lt;J19</formula>
    </cfRule>
  </conditionalFormatting>
  <conditionalFormatting sqref="J34:J36">
    <cfRule type="expression" dxfId="93" priority="33" stopIfTrue="1">
      <formula>I34&lt;J34</formula>
    </cfRule>
  </conditionalFormatting>
  <conditionalFormatting sqref="M8:M27">
    <cfRule type="expression" dxfId="92" priority="3" stopIfTrue="1">
      <formula>L8&lt;M8</formula>
    </cfRule>
  </conditionalFormatting>
  <conditionalFormatting sqref="M34:M37">
    <cfRule type="expression" dxfId="91" priority="34" stopIfTrue="1">
      <formula>L34&lt;M34</formula>
    </cfRule>
  </conditionalFormatting>
  <conditionalFormatting sqref="P9:P27">
    <cfRule type="expression" dxfId="90" priority="22" stopIfTrue="1">
      <formula>O9&lt;P9</formula>
    </cfRule>
  </conditionalFormatting>
  <conditionalFormatting sqref="P34:P35">
    <cfRule type="expression" dxfId="89" priority="35" stopIfTrue="1">
      <formula>O34&lt;P34</formula>
    </cfRule>
  </conditionalFormatting>
  <conditionalFormatting sqref="S8">
    <cfRule type="expression" dxfId="88" priority="24" stopIfTrue="1">
      <formula>R8&lt;S8</formula>
    </cfRule>
  </conditionalFormatting>
  <conditionalFormatting sqref="S12">
    <cfRule type="expression" dxfId="87" priority="26" stopIfTrue="1">
      <formula>R12&lt;S12</formula>
    </cfRule>
  </conditionalFormatting>
  <conditionalFormatting sqref="S34:S36">
    <cfRule type="expression" dxfId="86" priority="36" stopIfTrue="1">
      <formula>R34&lt;S34</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V57"/>
  <sheetViews>
    <sheetView showZeros="0" zoomScale="87" zoomScaleNormal="87" workbookViewId="0"/>
  </sheetViews>
  <sheetFormatPr defaultRowHeight="13.5" x14ac:dyDescent="0.15"/>
  <cols>
    <col min="1" max="1" width="3.375" style="23" customWidth="1"/>
    <col min="2" max="2" width="9.75" style="23" customWidth="1"/>
    <col min="3" max="4" width="8.25" style="23" customWidth="1"/>
    <col min="5" max="5" width="9.75" style="23" customWidth="1"/>
    <col min="6" max="7" width="8.25" style="23" customWidth="1"/>
    <col min="8" max="8" width="9.75" style="23" customWidth="1"/>
    <col min="9" max="9" width="7.75" style="23" customWidth="1"/>
    <col min="10" max="10" width="8.75" style="23" customWidth="1"/>
    <col min="11" max="11" width="9.75" style="23" customWidth="1"/>
    <col min="12" max="12" width="8.25" style="23" customWidth="1"/>
    <col min="13" max="13" width="8.75" style="23" customWidth="1"/>
    <col min="14" max="14" width="9.75" style="23" customWidth="1"/>
    <col min="15" max="16" width="8.25" style="23" customWidth="1"/>
    <col min="17" max="17" width="9.75" style="23" customWidth="1"/>
    <col min="18" max="19" width="8.25" style="23" customWidth="1"/>
    <col min="20" max="16384" width="9" style="23"/>
  </cols>
  <sheetData>
    <row r="1" spans="1:22" ht="16.5" customHeight="1" x14ac:dyDescent="0.15">
      <c r="A1" s="8" t="s">
        <v>467</v>
      </c>
      <c r="B1" s="8"/>
      <c r="C1" s="8"/>
      <c r="D1" s="8"/>
      <c r="E1" s="8"/>
      <c r="F1" s="8"/>
      <c r="G1" s="8"/>
      <c r="H1" s="8"/>
      <c r="I1" s="8"/>
      <c r="J1" s="8"/>
      <c r="K1" s="8"/>
      <c r="L1" s="8"/>
      <c r="M1" s="8"/>
      <c r="N1" s="8"/>
      <c r="O1" s="8"/>
      <c r="P1" s="8"/>
      <c r="Q1" s="6"/>
      <c r="R1" s="7"/>
      <c r="S1" s="8"/>
    </row>
    <row r="2" spans="1:22" ht="16.5" customHeight="1" thickBot="1" x14ac:dyDescent="0.2">
      <c r="A2" s="8"/>
      <c r="B2" s="8"/>
      <c r="C2" s="24" t="s">
        <v>842</v>
      </c>
      <c r="D2" s="8"/>
      <c r="E2" s="8"/>
      <c r="F2" s="8"/>
      <c r="G2" s="8"/>
      <c r="H2" s="8"/>
      <c r="I2" s="8"/>
      <c r="J2" s="8"/>
      <c r="K2" s="8"/>
      <c r="L2" s="9"/>
      <c r="M2" s="9"/>
      <c r="N2" s="8"/>
      <c r="O2" s="8"/>
      <c r="P2" s="8"/>
      <c r="Q2" s="6"/>
      <c r="R2" s="7"/>
      <c r="S2" s="10"/>
    </row>
    <row r="3" spans="1:22" ht="23.25" customHeight="1" x14ac:dyDescent="0.15">
      <c r="A3" s="8"/>
      <c r="B3" s="8"/>
      <c r="C3" s="25" t="s">
        <v>9</v>
      </c>
      <c r="D3" s="796"/>
      <c r="E3" s="796"/>
      <c r="F3" s="796"/>
      <c r="G3" s="797"/>
      <c r="H3" s="780" t="s">
        <v>11</v>
      </c>
      <c r="I3" s="781"/>
      <c r="J3" s="784" t="s">
        <v>589</v>
      </c>
      <c r="K3" s="785"/>
      <c r="L3" s="785"/>
      <c r="M3" s="785"/>
      <c r="N3" s="798" t="s">
        <v>21</v>
      </c>
      <c r="O3" s="26" t="s">
        <v>17</v>
      </c>
      <c r="P3" s="76"/>
      <c r="Q3" s="27" t="s">
        <v>13</v>
      </c>
      <c r="R3" s="788"/>
      <c r="S3" s="803"/>
    </row>
    <row r="4" spans="1:22" ht="23.25" customHeight="1" thickBot="1" x14ac:dyDescent="0.2">
      <c r="A4" s="790" t="s">
        <v>8</v>
      </c>
      <c r="B4" s="790"/>
      <c r="C4" s="28" t="s">
        <v>18</v>
      </c>
      <c r="D4" s="827"/>
      <c r="E4" s="827"/>
      <c r="F4" s="827"/>
      <c r="G4" s="827"/>
      <c r="H4" s="782"/>
      <c r="I4" s="783"/>
      <c r="J4" s="786"/>
      <c r="K4" s="787"/>
      <c r="L4" s="787"/>
      <c r="M4" s="787"/>
      <c r="N4" s="799"/>
      <c r="O4" s="29" t="s">
        <v>15</v>
      </c>
      <c r="P4" s="17"/>
      <c r="Q4" s="18"/>
      <c r="R4" s="12" t="s">
        <v>19</v>
      </c>
      <c r="S4" s="13">
        <f>SUM(O17,O30,O39)</f>
        <v>0</v>
      </c>
    </row>
    <row r="5" spans="1:22" ht="16.5" customHeight="1" x14ac:dyDescent="0.15">
      <c r="A5" s="8"/>
      <c r="B5" s="8"/>
      <c r="C5" s="8"/>
      <c r="D5" s="8"/>
      <c r="E5" s="8"/>
      <c r="F5" s="8"/>
      <c r="G5" s="8"/>
      <c r="H5" s="8"/>
      <c r="I5" s="8"/>
      <c r="J5" s="8"/>
      <c r="K5" s="8"/>
      <c r="L5" s="8"/>
      <c r="M5" s="8"/>
      <c r="N5" s="8"/>
      <c r="O5" s="8"/>
      <c r="P5" s="8"/>
      <c r="Q5" s="8"/>
      <c r="R5" s="8"/>
      <c r="S5" s="33"/>
    </row>
    <row r="6" spans="1:22" ht="16.5" customHeight="1" x14ac:dyDescent="0.15">
      <c r="A6" s="831" t="s">
        <v>388</v>
      </c>
      <c r="B6" s="800" t="s">
        <v>373</v>
      </c>
      <c r="C6" s="801"/>
      <c r="D6" s="802"/>
      <c r="E6" s="800" t="s">
        <v>374</v>
      </c>
      <c r="F6" s="801"/>
      <c r="G6" s="802"/>
      <c r="H6" s="828" t="s">
        <v>375</v>
      </c>
      <c r="I6" s="829"/>
      <c r="J6" s="830"/>
      <c r="K6" s="800" t="s">
        <v>376</v>
      </c>
      <c r="L6" s="801"/>
      <c r="M6" s="802"/>
      <c r="N6" s="800"/>
      <c r="O6" s="801"/>
      <c r="P6" s="802"/>
      <c r="Q6" s="800" t="s">
        <v>24</v>
      </c>
      <c r="R6" s="801"/>
      <c r="S6" s="804"/>
    </row>
    <row r="7" spans="1:22" ht="16.5" customHeight="1" x14ac:dyDescent="0.15">
      <c r="A7" s="815"/>
      <c r="B7" s="289" t="s">
        <v>308</v>
      </c>
      <c r="C7" s="289" t="s">
        <v>309</v>
      </c>
      <c r="D7" s="290" t="s">
        <v>31</v>
      </c>
      <c r="E7" s="289" t="s">
        <v>308</v>
      </c>
      <c r="F7" s="289" t="s">
        <v>309</v>
      </c>
      <c r="G7" s="290" t="s">
        <v>31</v>
      </c>
      <c r="H7" s="289" t="s">
        <v>308</v>
      </c>
      <c r="I7" s="289" t="s">
        <v>309</v>
      </c>
      <c r="J7" s="290" t="s">
        <v>31</v>
      </c>
      <c r="K7" s="289" t="s">
        <v>308</v>
      </c>
      <c r="L7" s="289" t="s">
        <v>309</v>
      </c>
      <c r="M7" s="290" t="s">
        <v>31</v>
      </c>
      <c r="N7" s="289"/>
      <c r="O7" s="289"/>
      <c r="P7" s="290"/>
      <c r="Q7" s="289" t="s">
        <v>308</v>
      </c>
      <c r="R7" s="289" t="s">
        <v>309</v>
      </c>
      <c r="S7" s="291" t="s">
        <v>31</v>
      </c>
    </row>
    <row r="8" spans="1:22" ht="16.5" customHeight="1" x14ac:dyDescent="0.15">
      <c r="A8" s="815"/>
      <c r="B8" s="353" t="s">
        <v>346</v>
      </c>
      <c r="C8" s="293">
        <v>450</v>
      </c>
      <c r="D8" s="113"/>
      <c r="E8" s="292" t="s">
        <v>499</v>
      </c>
      <c r="F8" s="293">
        <v>360</v>
      </c>
      <c r="G8" s="113"/>
      <c r="H8" s="292" t="s">
        <v>499</v>
      </c>
      <c r="I8" s="293">
        <v>140</v>
      </c>
      <c r="J8" s="113"/>
      <c r="K8" s="292" t="s">
        <v>500</v>
      </c>
      <c r="L8" s="293">
        <v>6300</v>
      </c>
      <c r="M8" s="113"/>
      <c r="N8" s="292"/>
      <c r="O8" s="293"/>
      <c r="P8" s="113"/>
      <c r="Q8" s="292" t="s">
        <v>346</v>
      </c>
      <c r="R8" s="293">
        <v>1850</v>
      </c>
      <c r="S8" s="117"/>
    </row>
    <row r="9" spans="1:22" ht="16.5" customHeight="1" x14ac:dyDescent="0.15">
      <c r="A9" s="815"/>
      <c r="B9" s="364"/>
      <c r="C9" s="295"/>
      <c r="D9" s="295"/>
      <c r="E9" s="292"/>
      <c r="F9" s="293"/>
      <c r="G9" s="113"/>
      <c r="H9" s="292"/>
      <c r="I9" s="293"/>
      <c r="J9" s="113"/>
      <c r="K9" s="292"/>
      <c r="L9" s="293"/>
      <c r="M9" s="113"/>
      <c r="N9" s="292"/>
      <c r="O9" s="293"/>
      <c r="P9" s="113"/>
      <c r="Q9" s="300"/>
      <c r="R9" s="295"/>
      <c r="S9" s="321"/>
      <c r="T9" s="23" t="str">
        <f>IF(T8="","",T8)</f>
        <v/>
      </c>
      <c r="U9" s="23" t="str">
        <f>IF(U8="","",U8)</f>
        <v/>
      </c>
      <c r="V9" s="23" t="str">
        <f>IF(V8="","",V8)</f>
        <v/>
      </c>
    </row>
    <row r="10" spans="1:22" ht="16.5" customHeight="1" x14ac:dyDescent="0.15">
      <c r="A10" s="815"/>
      <c r="B10" s="364"/>
      <c r="C10" s="295"/>
      <c r="D10" s="295"/>
      <c r="E10" s="295"/>
      <c r="F10" s="295"/>
      <c r="G10" s="96"/>
      <c r="H10" s="292"/>
      <c r="I10" s="293"/>
      <c r="J10" s="113"/>
      <c r="K10" s="300"/>
      <c r="L10" s="295"/>
      <c r="M10" s="307"/>
      <c r="N10" s="300"/>
      <c r="O10" s="295"/>
      <c r="P10" s="307"/>
      <c r="Q10" s="300"/>
      <c r="R10" s="295"/>
      <c r="S10" s="321"/>
    </row>
    <row r="11" spans="1:22" ht="16.5" customHeight="1" x14ac:dyDescent="0.15">
      <c r="A11" s="815"/>
      <c r="B11" s="364"/>
      <c r="C11" s="295"/>
      <c r="D11" s="295"/>
      <c r="E11" s="295"/>
      <c r="F11" s="295"/>
      <c r="G11" s="295"/>
      <c r="H11" s="807" t="s">
        <v>305</v>
      </c>
      <c r="I11" s="808"/>
      <c r="J11" s="813"/>
      <c r="K11" s="300"/>
      <c r="L11" s="295"/>
      <c r="M11" s="307"/>
      <c r="N11" s="300"/>
      <c r="O11" s="295"/>
      <c r="P11" s="307"/>
      <c r="Q11" s="300"/>
      <c r="R11" s="295"/>
      <c r="S11" s="321"/>
    </row>
    <row r="12" spans="1:22" ht="16.5" customHeight="1" x14ac:dyDescent="0.15">
      <c r="A12" s="815"/>
      <c r="B12" s="364"/>
      <c r="C12" s="295"/>
      <c r="D12" s="295"/>
      <c r="E12" s="295"/>
      <c r="F12" s="295"/>
      <c r="G12" s="295"/>
      <c r="H12" s="695" t="s">
        <v>828</v>
      </c>
      <c r="I12" s="696">
        <v>30</v>
      </c>
      <c r="J12" s="113"/>
      <c r="K12" s="300"/>
      <c r="L12" s="295"/>
      <c r="M12" s="307"/>
      <c r="N12" s="300"/>
      <c r="O12" s="295"/>
      <c r="P12" s="307"/>
      <c r="Q12" s="300"/>
      <c r="R12" s="295"/>
      <c r="S12" s="321"/>
    </row>
    <row r="13" spans="1:22" ht="16.5" customHeight="1" x14ac:dyDescent="0.15">
      <c r="A13" s="815"/>
      <c r="B13" s="364"/>
      <c r="C13" s="295"/>
      <c r="D13" s="295"/>
      <c r="E13" s="295"/>
      <c r="F13" s="295"/>
      <c r="G13" s="295"/>
      <c r="H13" s="807" t="s">
        <v>317</v>
      </c>
      <c r="I13" s="808"/>
      <c r="J13" s="813"/>
      <c r="K13" s="300"/>
      <c r="L13" s="295"/>
      <c r="M13" s="307"/>
      <c r="N13" s="300"/>
      <c r="O13" s="295"/>
      <c r="P13" s="307"/>
      <c r="Q13" s="300"/>
      <c r="R13" s="295"/>
      <c r="S13" s="321"/>
    </row>
    <row r="14" spans="1:22" ht="16.5" customHeight="1" x14ac:dyDescent="0.15">
      <c r="A14" s="815"/>
      <c r="B14" s="364"/>
      <c r="C14" s="295"/>
      <c r="D14" s="295"/>
      <c r="E14" s="295"/>
      <c r="F14" s="295"/>
      <c r="G14" s="295"/>
      <c r="H14" s="294" t="s">
        <v>414</v>
      </c>
      <c r="I14" s="293">
        <v>100</v>
      </c>
      <c r="J14" s="113"/>
      <c r="K14" s="300"/>
      <c r="L14" s="295"/>
      <c r="M14" s="307"/>
      <c r="N14" s="300"/>
      <c r="O14" s="295"/>
      <c r="P14" s="307"/>
      <c r="Q14" s="300"/>
      <c r="R14" s="295"/>
      <c r="S14" s="321"/>
    </row>
    <row r="15" spans="1:22" ht="16.5" customHeight="1" x14ac:dyDescent="0.15">
      <c r="A15" s="832"/>
      <c r="B15" s="375" t="s">
        <v>380</v>
      </c>
      <c r="C15" s="295">
        <f>C8</f>
        <v>450</v>
      </c>
      <c r="D15" s="82">
        <f>SUM(D8)</f>
        <v>0</v>
      </c>
      <c r="E15" s="300" t="s">
        <v>380</v>
      </c>
      <c r="F15" s="295">
        <f>SUM(F8)</f>
        <v>360</v>
      </c>
      <c r="G15" s="82">
        <f>SUM(G8)</f>
        <v>0</v>
      </c>
      <c r="H15" s="300" t="s">
        <v>380</v>
      </c>
      <c r="I15" s="295">
        <f>SUM(I8,I12,I14)</f>
        <v>270</v>
      </c>
      <c r="J15" s="307">
        <f>SUM(J8,J12,J14)</f>
        <v>0</v>
      </c>
      <c r="K15" s="300" t="s">
        <v>380</v>
      </c>
      <c r="L15" s="295">
        <f>SUM(L8)</f>
        <v>6300</v>
      </c>
      <c r="M15" s="307">
        <f>SUM(M8)</f>
        <v>0</v>
      </c>
      <c r="N15" s="300"/>
      <c r="O15" s="295"/>
      <c r="P15" s="307"/>
      <c r="Q15" s="300" t="s">
        <v>380</v>
      </c>
      <c r="R15" s="295">
        <f>SUM(R8)</f>
        <v>1850</v>
      </c>
      <c r="S15" s="89">
        <f>SUM(S8)</f>
        <v>0</v>
      </c>
    </row>
    <row r="16" spans="1:22" ht="16.5" customHeight="1" x14ac:dyDescent="0.15">
      <c r="A16" s="572" t="s">
        <v>481</v>
      </c>
      <c r="B16" s="569"/>
      <c r="C16" s="569"/>
      <c r="D16" s="569"/>
      <c r="E16" s="569"/>
      <c r="F16" s="569"/>
      <c r="G16" s="569"/>
      <c r="H16" s="569"/>
      <c r="I16" s="569"/>
      <c r="J16" s="569"/>
      <c r="K16" s="569"/>
      <c r="L16" s="569"/>
      <c r="M16" s="569"/>
      <c r="N16" s="569"/>
      <c r="O16" s="569"/>
      <c r="P16" s="569"/>
      <c r="Q16" s="569"/>
      <c r="R16" s="569"/>
      <c r="S16" s="571"/>
    </row>
    <row r="17" spans="1:19" ht="16.5" customHeight="1" x14ac:dyDescent="0.15">
      <c r="A17" s="590"/>
      <c r="B17" s="591" t="s">
        <v>386</v>
      </c>
      <c r="C17" s="585"/>
      <c r="D17" s="585"/>
      <c r="E17" s="585"/>
      <c r="F17" s="585"/>
      <c r="G17" s="585"/>
      <c r="H17" s="585"/>
      <c r="I17" s="585"/>
      <c r="J17" s="585"/>
      <c r="K17" s="585"/>
      <c r="L17" s="585"/>
      <c r="M17" s="585"/>
      <c r="N17" s="586" t="s">
        <v>163</v>
      </c>
      <c r="O17" s="814">
        <f>SUM(D15,G15,J15,M15,S15)</f>
        <v>0</v>
      </c>
      <c r="P17" s="814"/>
      <c r="Q17" s="587" t="s">
        <v>382</v>
      </c>
      <c r="R17" s="805">
        <f>SUM(C15,F15,I15,L15,R15)</f>
        <v>9230</v>
      </c>
      <c r="S17" s="806"/>
    </row>
    <row r="18" spans="1:19" ht="16.5" customHeight="1" x14ac:dyDescent="0.15">
      <c r="A18" s="821" t="s">
        <v>389</v>
      </c>
      <c r="B18" s="807" t="s">
        <v>373</v>
      </c>
      <c r="C18" s="808"/>
      <c r="D18" s="813"/>
      <c r="E18" s="807" t="s">
        <v>374</v>
      </c>
      <c r="F18" s="808"/>
      <c r="G18" s="813"/>
      <c r="H18" s="807" t="s">
        <v>317</v>
      </c>
      <c r="I18" s="808"/>
      <c r="J18" s="813"/>
      <c r="K18" s="807" t="s">
        <v>376</v>
      </c>
      <c r="L18" s="808"/>
      <c r="M18" s="813"/>
      <c r="N18" s="807" t="s">
        <v>20</v>
      </c>
      <c r="O18" s="808"/>
      <c r="P18" s="813"/>
      <c r="Q18" s="807" t="s">
        <v>7</v>
      </c>
      <c r="R18" s="808"/>
      <c r="S18" s="809"/>
    </row>
    <row r="19" spans="1:19" ht="16.5" customHeight="1" x14ac:dyDescent="0.15">
      <c r="A19" s="822"/>
      <c r="B19" s="289" t="s">
        <v>308</v>
      </c>
      <c r="C19" s="289" t="s">
        <v>309</v>
      </c>
      <c r="D19" s="290" t="s">
        <v>31</v>
      </c>
      <c r="E19" s="289" t="s">
        <v>308</v>
      </c>
      <c r="F19" s="289" t="s">
        <v>309</v>
      </c>
      <c r="G19" s="290" t="s">
        <v>31</v>
      </c>
      <c r="H19" s="289" t="s">
        <v>308</v>
      </c>
      <c r="I19" s="289" t="s">
        <v>309</v>
      </c>
      <c r="J19" s="290" t="s">
        <v>31</v>
      </c>
      <c r="K19" s="289" t="s">
        <v>308</v>
      </c>
      <c r="L19" s="289" t="s">
        <v>309</v>
      </c>
      <c r="M19" s="290" t="s">
        <v>31</v>
      </c>
      <c r="N19" s="289" t="s">
        <v>308</v>
      </c>
      <c r="O19" s="289" t="s">
        <v>309</v>
      </c>
      <c r="P19" s="290" t="s">
        <v>31</v>
      </c>
      <c r="Q19" s="289" t="s">
        <v>308</v>
      </c>
      <c r="R19" s="289" t="s">
        <v>309</v>
      </c>
      <c r="S19" s="291" t="s">
        <v>31</v>
      </c>
    </row>
    <row r="20" spans="1:19" ht="16.5" customHeight="1" x14ac:dyDescent="0.15">
      <c r="A20" s="822"/>
      <c r="B20" s="708" t="s">
        <v>918</v>
      </c>
      <c r="C20" s="293">
        <v>1200</v>
      </c>
      <c r="D20" s="113"/>
      <c r="E20" s="292" t="s">
        <v>583</v>
      </c>
      <c r="F20" s="293">
        <v>500</v>
      </c>
      <c r="G20" s="113"/>
      <c r="H20" s="292" t="s">
        <v>583</v>
      </c>
      <c r="I20" s="293">
        <v>50</v>
      </c>
      <c r="J20" s="113"/>
      <c r="K20" s="292" t="s">
        <v>405</v>
      </c>
      <c r="L20" s="295">
        <v>3450</v>
      </c>
      <c r="M20" s="113"/>
      <c r="N20" s="294" t="s">
        <v>406</v>
      </c>
      <c r="O20" s="295">
        <v>150</v>
      </c>
      <c r="P20" s="113"/>
      <c r="Q20" s="292" t="s">
        <v>824</v>
      </c>
      <c r="R20" s="355">
        <v>210</v>
      </c>
      <c r="S20" s="117"/>
    </row>
    <row r="21" spans="1:19" ht="16.5" customHeight="1" x14ac:dyDescent="0.15">
      <c r="A21" s="822"/>
      <c r="B21" s="708" t="s">
        <v>562</v>
      </c>
      <c r="C21" s="293">
        <v>1160</v>
      </c>
      <c r="D21" s="113"/>
      <c r="E21" s="292" t="s">
        <v>584</v>
      </c>
      <c r="F21" s="293">
        <v>560</v>
      </c>
      <c r="G21" s="113"/>
      <c r="H21" s="292" t="s">
        <v>584</v>
      </c>
      <c r="I21" s="293">
        <v>80</v>
      </c>
      <c r="J21" s="113"/>
      <c r="K21" s="292" t="s">
        <v>407</v>
      </c>
      <c r="L21" s="295">
        <v>3100</v>
      </c>
      <c r="M21" s="113"/>
      <c r="N21" s="294" t="s">
        <v>408</v>
      </c>
      <c r="O21" s="295">
        <v>80</v>
      </c>
      <c r="P21" s="113"/>
      <c r="Q21" s="292" t="s">
        <v>825</v>
      </c>
      <c r="R21" s="355">
        <v>70</v>
      </c>
      <c r="S21" s="117"/>
    </row>
    <row r="22" spans="1:19" ht="16.5" customHeight="1" x14ac:dyDescent="0.15">
      <c r="A22" s="822"/>
      <c r="B22" s="292" t="s">
        <v>347</v>
      </c>
      <c r="C22" s="293">
        <v>120</v>
      </c>
      <c r="D22" s="113"/>
      <c r="E22" s="684" t="s">
        <v>585</v>
      </c>
      <c r="F22" s="293">
        <v>130</v>
      </c>
      <c r="G22" s="113"/>
      <c r="H22" s="292" t="s">
        <v>585</v>
      </c>
      <c r="I22" s="295">
        <v>50</v>
      </c>
      <c r="J22" s="113"/>
      <c r="K22" s="292" t="s">
        <v>409</v>
      </c>
      <c r="L22" s="295">
        <v>2540</v>
      </c>
      <c r="M22" s="113"/>
      <c r="N22" s="294" t="s">
        <v>410</v>
      </c>
      <c r="O22" s="295">
        <v>50</v>
      </c>
      <c r="P22" s="113"/>
      <c r="Q22" s="361" t="s">
        <v>300</v>
      </c>
      <c r="R22" s="295">
        <f>SUM(R20:R21)</f>
        <v>280</v>
      </c>
      <c r="S22" s="693">
        <f>SUM(S20:S21)</f>
        <v>0</v>
      </c>
    </row>
    <row r="23" spans="1:19" ht="16.5" customHeight="1" x14ac:dyDescent="0.15">
      <c r="A23" s="822"/>
      <c r="B23" s="292" t="s">
        <v>349</v>
      </c>
      <c r="C23" s="293">
        <v>100</v>
      </c>
      <c r="D23" s="113"/>
      <c r="E23" s="294" t="s">
        <v>903</v>
      </c>
      <c r="F23" s="293">
        <v>100</v>
      </c>
      <c r="G23" s="113"/>
      <c r="H23" s="294" t="s">
        <v>586</v>
      </c>
      <c r="I23" s="293">
        <v>90</v>
      </c>
      <c r="J23" s="113"/>
      <c r="K23" s="292" t="s">
        <v>348</v>
      </c>
      <c r="L23" s="293">
        <v>1780</v>
      </c>
      <c r="M23" s="113"/>
      <c r="N23" s="113"/>
      <c r="O23" s="295"/>
      <c r="P23" s="82"/>
      <c r="Q23" s="643"/>
      <c r="R23" s="643"/>
      <c r="S23" s="644"/>
    </row>
    <row r="24" spans="1:19" ht="16.5" customHeight="1" x14ac:dyDescent="0.15">
      <c r="A24" s="822"/>
      <c r="B24" s="294" t="s">
        <v>563</v>
      </c>
      <c r="C24" s="293">
        <v>30</v>
      </c>
      <c r="D24" s="113"/>
      <c r="E24" s="294" t="s">
        <v>587</v>
      </c>
      <c r="F24" s="293">
        <v>100</v>
      </c>
      <c r="G24" s="113"/>
      <c r="H24" s="303"/>
      <c r="I24" s="295"/>
      <c r="J24" s="113"/>
      <c r="K24" s="292" t="s">
        <v>350</v>
      </c>
      <c r="L24" s="293">
        <v>1000</v>
      </c>
      <c r="M24" s="113"/>
      <c r="N24" s="113"/>
      <c r="O24" s="295"/>
      <c r="P24" s="82"/>
      <c r="Q24" s="643"/>
      <c r="R24" s="643"/>
      <c r="S24" s="644"/>
    </row>
    <row r="25" spans="1:19" ht="16.5" customHeight="1" x14ac:dyDescent="0.15">
      <c r="A25" s="822"/>
      <c r="B25" s="322"/>
      <c r="C25" s="295"/>
      <c r="D25" s="82"/>
      <c r="E25" s="295"/>
      <c r="F25" s="295"/>
      <c r="G25" s="295"/>
      <c r="H25" s="294"/>
      <c r="I25" s="293"/>
      <c r="J25" s="113"/>
      <c r="K25" s="292" t="s">
        <v>351</v>
      </c>
      <c r="L25" s="293">
        <v>500</v>
      </c>
      <c r="M25" s="113"/>
      <c r="N25" s="300"/>
      <c r="O25" s="295"/>
      <c r="P25" s="82"/>
      <c r="Q25" s="292"/>
      <c r="R25" s="355"/>
      <c r="S25" s="117"/>
    </row>
    <row r="26" spans="1:19" ht="16.5" customHeight="1" x14ac:dyDescent="0.15">
      <c r="A26" s="822"/>
      <c r="B26" s="322"/>
      <c r="C26" s="295"/>
      <c r="D26" s="82"/>
      <c r="E26" s="295"/>
      <c r="F26" s="295"/>
      <c r="G26" s="295"/>
      <c r="H26" s="303"/>
      <c r="I26" s="295"/>
      <c r="J26" s="82"/>
      <c r="K26" s="292"/>
      <c r="L26" s="293"/>
      <c r="M26" s="307"/>
      <c r="N26" s="300"/>
      <c r="O26" s="295"/>
      <c r="P26" s="82"/>
      <c r="Q26" s="295"/>
      <c r="R26" s="295"/>
      <c r="S26" s="321"/>
    </row>
    <row r="27" spans="1:19" ht="16.5" customHeight="1" x14ac:dyDescent="0.15">
      <c r="A27" s="822"/>
      <c r="B27" s="322"/>
      <c r="C27" s="295"/>
      <c r="D27" s="82"/>
      <c r="E27" s="295"/>
      <c r="F27" s="295"/>
      <c r="G27" s="295"/>
      <c r="H27" s="374"/>
      <c r="I27" s="295"/>
      <c r="J27" s="96"/>
      <c r="K27" s="292"/>
      <c r="L27" s="293"/>
      <c r="M27" s="307"/>
      <c r="N27" s="300"/>
      <c r="O27" s="295"/>
      <c r="P27" s="82"/>
      <c r="Q27" s="295"/>
      <c r="R27" s="295"/>
      <c r="S27" s="321"/>
    </row>
    <row r="28" spans="1:19" ht="16.5" customHeight="1" x14ac:dyDescent="0.15">
      <c r="A28" s="823"/>
      <c r="B28" s="375" t="s">
        <v>380</v>
      </c>
      <c r="C28" s="295">
        <f>SUM(C20:C24)</f>
        <v>2610</v>
      </c>
      <c r="D28" s="82">
        <f>SUM(D20:D24)</f>
        <v>0</v>
      </c>
      <c r="E28" s="300" t="s">
        <v>380</v>
      </c>
      <c r="F28" s="295">
        <f>SUM(F20:F24)</f>
        <v>1390</v>
      </c>
      <c r="G28" s="82">
        <f>SUM(G20:G24)</f>
        <v>0</v>
      </c>
      <c r="H28" s="300" t="s">
        <v>380</v>
      </c>
      <c r="I28" s="295">
        <f>SUM(I20:I23)</f>
        <v>270</v>
      </c>
      <c r="J28" s="82">
        <f>SUM(J20:J23)</f>
        <v>0</v>
      </c>
      <c r="K28" s="300" t="s">
        <v>380</v>
      </c>
      <c r="L28" s="295">
        <f>SUM(L20:L25)</f>
        <v>12370</v>
      </c>
      <c r="M28" s="307">
        <f>SUM(M20:M25)</f>
        <v>0</v>
      </c>
      <c r="N28" s="300" t="s">
        <v>380</v>
      </c>
      <c r="O28" s="295">
        <f>SUM(O20:O22)</f>
        <v>280</v>
      </c>
      <c r="P28" s="82">
        <f>SUM(P20:P22)</f>
        <v>0</v>
      </c>
      <c r="Q28" s="300" t="s">
        <v>380</v>
      </c>
      <c r="R28" s="295">
        <f>SUM(R20:R21,R25)</f>
        <v>280</v>
      </c>
      <c r="S28" s="89">
        <f>SUM(S20:S21,S25)</f>
        <v>0</v>
      </c>
    </row>
    <row r="29" spans="1:19" ht="16.5" customHeight="1" x14ac:dyDescent="0.15">
      <c r="A29" s="572" t="s">
        <v>829</v>
      </c>
      <c r="B29" s="574"/>
      <c r="C29" s="574"/>
      <c r="D29" s="574"/>
      <c r="E29" s="574"/>
      <c r="F29" s="574"/>
      <c r="G29" s="574"/>
      <c r="H29" s="574"/>
      <c r="I29" s="574"/>
      <c r="J29" s="574"/>
      <c r="K29" s="574"/>
      <c r="L29" s="574"/>
      <c r="M29" s="574"/>
      <c r="N29" s="574"/>
      <c r="O29" s="574"/>
      <c r="P29" s="574"/>
      <c r="Q29" s="574"/>
      <c r="R29" s="574"/>
      <c r="S29" s="575"/>
    </row>
    <row r="30" spans="1:19" ht="16.5" customHeight="1" x14ac:dyDescent="0.15">
      <c r="A30" s="706" t="s">
        <v>919</v>
      </c>
      <c r="B30" s="592"/>
      <c r="C30" s="574"/>
      <c r="D30" s="574"/>
      <c r="E30" s="574"/>
      <c r="F30" s="574"/>
      <c r="G30" s="592"/>
      <c r="H30" s="593"/>
      <c r="I30" s="574"/>
      <c r="J30" s="574"/>
      <c r="K30" s="574"/>
      <c r="L30" s="574"/>
      <c r="M30" s="574"/>
      <c r="N30" s="594" t="s">
        <v>163</v>
      </c>
      <c r="O30" s="814">
        <f>SUM(D28,G28,J28,M28,S28,P28)</f>
        <v>0</v>
      </c>
      <c r="P30" s="814"/>
      <c r="Q30" s="595" t="s">
        <v>382</v>
      </c>
      <c r="R30" s="596">
        <f>SUM(C28,F28,I28,L28,R28,O28)</f>
        <v>17200</v>
      </c>
      <c r="S30" s="597"/>
    </row>
    <row r="31" spans="1:19" ht="16.5" customHeight="1" x14ac:dyDescent="0.15">
      <c r="A31" s="824" t="s">
        <v>390</v>
      </c>
      <c r="B31" s="298"/>
      <c r="C31" s="298"/>
      <c r="D31" s="298"/>
      <c r="E31" s="298"/>
      <c r="F31" s="298"/>
      <c r="G31" s="298"/>
      <c r="H31" s="298"/>
      <c r="I31" s="298"/>
      <c r="J31" s="298"/>
      <c r="K31" s="807" t="s">
        <v>376</v>
      </c>
      <c r="L31" s="808"/>
      <c r="M31" s="813"/>
      <c r="N31" s="298"/>
      <c r="O31" s="298"/>
      <c r="P31" s="298"/>
      <c r="Q31" s="807"/>
      <c r="R31" s="808"/>
      <c r="S31" s="809"/>
    </row>
    <row r="32" spans="1:19" ht="16.5" customHeight="1" x14ac:dyDescent="0.15">
      <c r="A32" s="825"/>
      <c r="B32" s="298"/>
      <c r="C32" s="298"/>
      <c r="D32" s="295"/>
      <c r="E32" s="298"/>
      <c r="F32" s="298"/>
      <c r="G32" s="295"/>
      <c r="H32" s="295"/>
      <c r="I32" s="295"/>
      <c r="J32" s="295"/>
      <c r="K32" s="289" t="s">
        <v>308</v>
      </c>
      <c r="L32" s="289" t="s">
        <v>309</v>
      </c>
      <c r="M32" s="315" t="s">
        <v>31</v>
      </c>
      <c r="N32" s="298"/>
      <c r="O32" s="298"/>
      <c r="P32" s="295"/>
      <c r="Q32" s="289"/>
      <c r="R32" s="289"/>
      <c r="S32" s="323"/>
    </row>
    <row r="33" spans="1:19" ht="16.5" customHeight="1" x14ac:dyDescent="0.15">
      <c r="A33" s="825"/>
      <c r="B33" s="300"/>
      <c r="C33" s="295"/>
      <c r="D33" s="82"/>
      <c r="E33" s="303"/>
      <c r="F33" s="295"/>
      <c r="G33" s="82"/>
      <c r="H33" s="295"/>
      <c r="I33" s="295"/>
      <c r="J33" s="295"/>
      <c r="K33" s="294" t="s">
        <v>415</v>
      </c>
      <c r="L33" s="355">
        <v>1150</v>
      </c>
      <c r="M33" s="113"/>
      <c r="N33" s="113"/>
      <c r="O33" s="295"/>
      <c r="P33" s="95"/>
      <c r="Q33" s="294"/>
      <c r="R33" s="293"/>
      <c r="S33" s="117"/>
    </row>
    <row r="34" spans="1:19" ht="16.5" customHeight="1" x14ac:dyDescent="0.15">
      <c r="A34" s="825"/>
      <c r="B34" s="300"/>
      <c r="C34" s="295"/>
      <c r="D34" s="82"/>
      <c r="E34" s="303"/>
      <c r="F34" s="295"/>
      <c r="G34" s="82"/>
      <c r="H34" s="295"/>
      <c r="I34" s="295"/>
      <c r="J34" s="295"/>
      <c r="K34" s="292" t="s">
        <v>352</v>
      </c>
      <c r="L34" s="293">
        <v>400</v>
      </c>
      <c r="M34" s="113"/>
      <c r="N34" s="113"/>
      <c r="O34" s="295"/>
      <c r="P34" s="95"/>
      <c r="Q34" s="292"/>
      <c r="R34" s="293"/>
      <c r="S34" s="117"/>
    </row>
    <row r="35" spans="1:19" ht="16.5" customHeight="1" x14ac:dyDescent="0.15">
      <c r="A35" s="825"/>
      <c r="B35" s="300"/>
      <c r="C35" s="295"/>
      <c r="D35" s="82"/>
      <c r="E35" s="303"/>
      <c r="F35" s="295"/>
      <c r="G35" s="82"/>
      <c r="H35" s="295"/>
      <c r="I35" s="295"/>
      <c r="J35" s="295"/>
      <c r="K35" s="292" t="s">
        <v>416</v>
      </c>
      <c r="L35" s="293">
        <v>440</v>
      </c>
      <c r="M35" s="113"/>
      <c r="N35" s="113"/>
      <c r="O35" s="295"/>
      <c r="P35" s="95"/>
      <c r="Q35" s="292" t="s">
        <v>482</v>
      </c>
      <c r="R35" s="293" t="s">
        <v>482</v>
      </c>
      <c r="S35" s="117">
        <v>0</v>
      </c>
    </row>
    <row r="36" spans="1:19" ht="16.5" customHeight="1" x14ac:dyDescent="0.15">
      <c r="A36" s="825"/>
      <c r="B36" s="300"/>
      <c r="C36" s="295"/>
      <c r="D36" s="82"/>
      <c r="E36" s="303"/>
      <c r="F36" s="295"/>
      <c r="G36" s="82"/>
      <c r="H36" s="295"/>
      <c r="I36" s="295"/>
      <c r="J36" s="295"/>
      <c r="K36" s="300"/>
      <c r="L36" s="295"/>
      <c r="M36" s="307"/>
      <c r="N36" s="324"/>
      <c r="O36" s="295"/>
      <c r="P36" s="95"/>
      <c r="Q36" s="300"/>
      <c r="R36" s="295"/>
      <c r="S36" s="89"/>
    </row>
    <row r="37" spans="1:19" ht="16.5" customHeight="1" x14ac:dyDescent="0.15">
      <c r="A37" s="826"/>
      <c r="B37" s="300"/>
      <c r="C37" s="295"/>
      <c r="D37" s="96"/>
      <c r="E37" s="300"/>
      <c r="F37" s="295"/>
      <c r="G37" s="96"/>
      <c r="H37" s="295"/>
      <c r="I37" s="295"/>
      <c r="J37" s="295"/>
      <c r="K37" s="300" t="s">
        <v>380</v>
      </c>
      <c r="L37" s="300">
        <f>SUM(L33:L35)</f>
        <v>1990</v>
      </c>
      <c r="M37" s="307">
        <f>SUM(M33:M35)</f>
        <v>0</v>
      </c>
      <c r="N37" s="325"/>
      <c r="O37" s="295"/>
      <c r="P37" s="95"/>
      <c r="Q37" s="300"/>
      <c r="R37" s="295"/>
      <c r="S37" s="89"/>
    </row>
    <row r="38" spans="1:19" ht="16.5" customHeight="1" x14ac:dyDescent="0.15">
      <c r="A38" s="572" t="s">
        <v>483</v>
      </c>
      <c r="B38" s="573"/>
      <c r="C38" s="574"/>
      <c r="D38" s="574"/>
      <c r="E38" s="574"/>
      <c r="F38" s="574"/>
      <c r="G38" s="574"/>
      <c r="H38" s="574"/>
      <c r="I38" s="574"/>
      <c r="J38" s="574"/>
      <c r="K38" s="574"/>
      <c r="L38" s="574"/>
      <c r="M38" s="574"/>
      <c r="N38" s="574"/>
      <c r="O38" s="574"/>
      <c r="P38" s="574"/>
      <c r="Q38" s="574"/>
      <c r="R38" s="574"/>
      <c r="S38" s="575"/>
    </row>
    <row r="39" spans="1:19" ht="16.5" customHeight="1" x14ac:dyDescent="0.15">
      <c r="A39" s="588"/>
      <c r="B39" s="589"/>
      <c r="C39" s="578"/>
      <c r="D39" s="578"/>
      <c r="E39" s="578"/>
      <c r="F39" s="578"/>
      <c r="G39" s="578"/>
      <c r="H39" s="578"/>
      <c r="I39" s="578"/>
      <c r="J39" s="578"/>
      <c r="K39" s="578"/>
      <c r="L39" s="578"/>
      <c r="M39" s="578"/>
      <c r="N39" s="579" t="s">
        <v>163</v>
      </c>
      <c r="O39" s="770">
        <f>SUM(M37,S37)</f>
        <v>0</v>
      </c>
      <c r="P39" s="770"/>
      <c r="Q39" s="580" t="s">
        <v>382</v>
      </c>
      <c r="R39" s="771">
        <f>SUM(R37,L37)</f>
        <v>1990</v>
      </c>
      <c r="S39" s="772"/>
    </row>
    <row r="40" spans="1:19" ht="16.5" customHeight="1" x14ac:dyDescent="0.15">
      <c r="A40" s="326" t="s">
        <v>865</v>
      </c>
      <c r="B40" s="99"/>
      <c r="C40" s="31"/>
      <c r="D40" s="31"/>
      <c r="E40" s="31"/>
      <c r="F40" s="31"/>
      <c r="G40" s="31"/>
      <c r="H40" s="31"/>
      <c r="I40" s="31"/>
      <c r="J40" s="31"/>
      <c r="K40" s="326"/>
      <c r="L40" s="326"/>
      <c r="M40" s="326"/>
      <c r="N40" s="8"/>
      <c r="O40" s="8"/>
      <c r="P40" s="8"/>
      <c r="Q40" s="8"/>
      <c r="R40" s="8"/>
      <c r="S40" s="20" t="s">
        <v>916</v>
      </c>
    </row>
    <row r="41" spans="1:19" ht="16.5" customHeight="1" x14ac:dyDescent="0.15">
      <c r="A41" s="99" t="s">
        <v>383</v>
      </c>
      <c r="B41" s="99"/>
      <c r="C41" s="31"/>
      <c r="D41" s="31"/>
      <c r="E41" s="31"/>
      <c r="F41" s="34"/>
      <c r="G41" s="34"/>
      <c r="H41" s="34"/>
      <c r="I41" s="34"/>
      <c r="J41" s="34"/>
      <c r="K41" s="8"/>
      <c r="L41" s="8"/>
      <c r="M41" s="8"/>
      <c r="N41" s="8"/>
      <c r="O41" s="8"/>
      <c r="P41" s="8"/>
      <c r="Q41" s="8"/>
      <c r="R41" s="8"/>
      <c r="S41" s="8"/>
    </row>
    <row r="43" spans="1:19" x14ac:dyDescent="0.15">
      <c r="I43" s="769"/>
      <c r="J43" s="769"/>
      <c r="K43" s="769"/>
    </row>
    <row r="44" spans="1:19" ht="17.25" x14ac:dyDescent="0.15">
      <c r="M44" s="820"/>
      <c r="N44" s="820"/>
      <c r="O44" s="820"/>
      <c r="P44" s="820"/>
      <c r="Q44" s="820"/>
      <c r="R44" s="820"/>
      <c r="S44" s="820"/>
    </row>
    <row r="46" spans="1:19" x14ac:dyDescent="0.15">
      <c r="M46" s="819"/>
      <c r="N46" s="819"/>
      <c r="O46" s="819"/>
      <c r="P46" s="819"/>
      <c r="Q46" s="819"/>
      <c r="R46" s="819"/>
      <c r="S46" s="819"/>
    </row>
    <row r="47" spans="1:19" x14ac:dyDescent="0.15">
      <c r="O47" s="424"/>
    </row>
    <row r="48" spans="1:19" x14ac:dyDescent="0.15">
      <c r="M48" s="447"/>
      <c r="N48" s="433"/>
      <c r="O48" s="328"/>
      <c r="Q48" s="448"/>
      <c r="R48" s="433"/>
      <c r="S48" s="328"/>
    </row>
    <row r="49" spans="2:19" x14ac:dyDescent="0.15">
      <c r="M49" s="448"/>
      <c r="N49" s="433"/>
      <c r="O49" s="328"/>
      <c r="P49" s="423"/>
      <c r="Q49" s="448"/>
      <c r="R49" s="433"/>
      <c r="S49" s="328"/>
    </row>
    <row r="50" spans="2:19" x14ac:dyDescent="0.15">
      <c r="N50" s="338"/>
      <c r="O50" s="319"/>
      <c r="Q50" s="448"/>
      <c r="R50" s="433"/>
      <c r="S50" s="328"/>
    </row>
    <row r="51" spans="2:19" x14ac:dyDescent="0.15">
      <c r="B51" s="338"/>
      <c r="R51" s="338"/>
      <c r="S51" s="319"/>
    </row>
    <row r="54" spans="2:19" x14ac:dyDescent="0.15">
      <c r="B54" s="338"/>
      <c r="M54" s="447"/>
      <c r="N54" s="433"/>
      <c r="O54" s="328"/>
      <c r="Q54" s="448"/>
      <c r="R54" s="433"/>
      <c r="S54" s="328"/>
    </row>
    <row r="55" spans="2:19" x14ac:dyDescent="0.15">
      <c r="Q55" s="448"/>
      <c r="R55" s="433"/>
      <c r="S55" s="328"/>
    </row>
    <row r="56" spans="2:19" x14ac:dyDescent="0.15">
      <c r="Q56" s="448"/>
      <c r="R56" s="433"/>
      <c r="S56" s="328"/>
    </row>
    <row r="57" spans="2:19" x14ac:dyDescent="0.15">
      <c r="R57" s="338"/>
      <c r="S57" s="319"/>
    </row>
  </sheetData>
  <mergeCells count="34">
    <mergeCell ref="I43:K43"/>
    <mergeCell ref="Q6:S6"/>
    <mergeCell ref="N6:P6"/>
    <mergeCell ref="D3:G3"/>
    <mergeCell ref="H3:I4"/>
    <mergeCell ref="R3:S3"/>
    <mergeCell ref="N3:N4"/>
    <mergeCell ref="J3:M4"/>
    <mergeCell ref="A4:B4"/>
    <mergeCell ref="D4:G4"/>
    <mergeCell ref="H6:J6"/>
    <mergeCell ref="K6:M6"/>
    <mergeCell ref="A6:A15"/>
    <mergeCell ref="B6:D6"/>
    <mergeCell ref="E6:G6"/>
    <mergeCell ref="H13:J13"/>
    <mergeCell ref="H11:J11"/>
    <mergeCell ref="A18:A28"/>
    <mergeCell ref="K18:M18"/>
    <mergeCell ref="O39:P39"/>
    <mergeCell ref="A31:A37"/>
    <mergeCell ref="K31:M31"/>
    <mergeCell ref="H18:J18"/>
    <mergeCell ref="B18:D18"/>
    <mergeCell ref="E18:G18"/>
    <mergeCell ref="M46:S46"/>
    <mergeCell ref="O17:P17"/>
    <mergeCell ref="R17:S17"/>
    <mergeCell ref="R39:S39"/>
    <mergeCell ref="Q31:S31"/>
    <mergeCell ref="Q18:S18"/>
    <mergeCell ref="N18:P18"/>
    <mergeCell ref="M44:S44"/>
    <mergeCell ref="O30:P30"/>
  </mergeCells>
  <phoneticPr fontId="3"/>
  <conditionalFormatting sqref="D8">
    <cfRule type="expression" dxfId="85" priority="29" stopIfTrue="1">
      <formula>C8&lt;D8</formula>
    </cfRule>
  </conditionalFormatting>
  <conditionalFormatting sqref="D20:D24">
    <cfRule type="expression" dxfId="84" priority="7" stopIfTrue="1">
      <formula>C20&lt;D20</formula>
    </cfRule>
  </conditionalFormatting>
  <conditionalFormatting sqref="G8:G9">
    <cfRule type="expression" dxfId="83" priority="9" stopIfTrue="1">
      <formula>F8&lt;G8</formula>
    </cfRule>
  </conditionalFormatting>
  <conditionalFormatting sqref="G20:G24">
    <cfRule type="expression" dxfId="82" priority="6" stopIfTrue="1">
      <formula>F20&lt;G20</formula>
    </cfRule>
  </conditionalFormatting>
  <conditionalFormatting sqref="J8:J10">
    <cfRule type="expression" dxfId="81" priority="8" stopIfTrue="1">
      <formula>I8&lt;J8</formula>
    </cfRule>
  </conditionalFormatting>
  <conditionalFormatting sqref="J12">
    <cfRule type="expression" dxfId="80" priority="12" stopIfTrue="1">
      <formula>I12&lt;J12</formula>
    </cfRule>
  </conditionalFormatting>
  <conditionalFormatting sqref="J14">
    <cfRule type="expression" dxfId="79" priority="13" stopIfTrue="1">
      <formula>I14&lt;J14</formula>
    </cfRule>
  </conditionalFormatting>
  <conditionalFormatting sqref="J20:J25">
    <cfRule type="expression" dxfId="78" priority="5" stopIfTrue="1">
      <formula>I20&lt;J20</formula>
    </cfRule>
  </conditionalFormatting>
  <conditionalFormatting sqref="M8:M9">
    <cfRule type="expression" dxfId="77" priority="14" stopIfTrue="1">
      <formula>L8&lt;M8</formula>
    </cfRule>
  </conditionalFormatting>
  <conditionalFormatting sqref="M20:M25">
    <cfRule type="expression" dxfId="76" priority="22" stopIfTrue="1">
      <formula>L20&lt;M20</formula>
    </cfRule>
  </conditionalFormatting>
  <conditionalFormatting sqref="M33:N35">
    <cfRule type="expression" dxfId="75" priority="36" stopIfTrue="1">
      <formula>L33&lt;M33</formula>
    </cfRule>
  </conditionalFormatting>
  <conditionalFormatting sqref="N23:N24">
    <cfRule type="expression" dxfId="74" priority="28" stopIfTrue="1">
      <formula>M23&lt;N23</formula>
    </cfRule>
  </conditionalFormatting>
  <conditionalFormatting sqref="P20:P22">
    <cfRule type="expression" dxfId="73" priority="21" stopIfTrue="1">
      <formula>O20&lt;P20</formula>
    </cfRule>
  </conditionalFormatting>
  <conditionalFormatting sqref="S8">
    <cfRule type="expression" dxfId="72" priority="35" stopIfTrue="1">
      <formula>R8&lt;S8</formula>
    </cfRule>
  </conditionalFormatting>
  <conditionalFormatting sqref="S20:S22">
    <cfRule type="expression" dxfId="71" priority="1" stopIfTrue="1">
      <formula>R20&lt;S20</formula>
    </cfRule>
  </conditionalFormatting>
  <conditionalFormatting sqref="S25">
    <cfRule type="expression" dxfId="70" priority="2" stopIfTrue="1">
      <formula>R25&lt;S25</formula>
    </cfRule>
  </conditionalFormatting>
  <conditionalFormatting sqref="S33:S35">
    <cfRule type="expression" dxfId="69" priority="37" stopIfTrue="1">
      <formula>R33&lt;S33</formula>
    </cfRule>
  </conditionalFormatting>
  <printOptions horizontalCentered="1"/>
  <pageMargins left="0.19685039370078741" right="0" top="0.19685039370078741" bottom="0" header="0.51181102362204722" footer="0.51181102362204722"/>
  <pageSetup paperSize="9" scale="83" orientation="landscape" r:id="rId1"/>
  <headerFooter alignWithMargins="0"/>
  <ignoredErrors>
    <ignoredError sqref="T9:V9"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12</vt:i4>
      </vt:variant>
    </vt:vector>
  </HeadingPairs>
  <TitlesOfParts>
    <vt:vector size="30" baseType="lpstr">
      <vt:lpstr>表紙</vt:lpstr>
      <vt:lpstr>新聞折込広告基準</vt:lpstr>
      <vt:lpstr>お願い </vt:lpstr>
      <vt:lpstr>朝チラッ部数</vt:lpstr>
      <vt:lpstr>災害免責</vt:lpstr>
      <vt:lpstr>部数合計表</vt:lpstr>
      <vt:lpstr>部数表　１</vt:lpstr>
      <vt:lpstr>部数表　２</vt:lpstr>
      <vt:lpstr>部数表　３</vt:lpstr>
      <vt:lpstr>部数表　４</vt:lpstr>
      <vt:lpstr>部数表　５</vt:lpstr>
      <vt:lpstr>部数表　６</vt:lpstr>
      <vt:lpstr>部数表　７</vt:lpstr>
      <vt:lpstr>部数表　８</vt:lpstr>
      <vt:lpstr>部数表　９</vt:lpstr>
      <vt:lpstr>部数表　１０</vt:lpstr>
      <vt:lpstr>センター</vt:lpstr>
      <vt:lpstr>センター (むつ)</vt:lpstr>
      <vt:lpstr>'お願い '!Print_Area</vt:lpstr>
      <vt:lpstr>災害免責!Print_Area</vt:lpstr>
      <vt:lpstr>表紙!Print_Area</vt:lpstr>
      <vt:lpstr>'部数表　１'!Print_Area</vt:lpstr>
      <vt:lpstr>'部数表　１０'!Print_Area</vt:lpstr>
      <vt:lpstr>'部数表　２'!Print_Area</vt:lpstr>
      <vt:lpstr>'部数表　３'!Print_Area</vt:lpstr>
      <vt:lpstr>'部数表　４'!Print_Area</vt:lpstr>
      <vt:lpstr>'部数表　５'!Print_Area</vt:lpstr>
      <vt:lpstr>'部数表　６'!Print_Area</vt:lpstr>
      <vt:lpstr>'部数表　７'!Print_Area</vt:lpstr>
      <vt:lpstr>'部数表　８'!Print_Area</vt:lpstr>
    </vt:vector>
  </TitlesOfParts>
  <Company>青森ＩＳ</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HAC61</dc:creator>
  <cp:lastModifiedBy>北東北IS_間宮みどり</cp:lastModifiedBy>
  <cp:lastPrinted>2024-03-29T05:59:05Z</cp:lastPrinted>
  <dcterms:created xsi:type="dcterms:W3CDTF">1999-11-09T05:24:54Z</dcterms:created>
  <dcterms:modified xsi:type="dcterms:W3CDTF">2024-03-29T06:03:00Z</dcterms:modified>
</cp:coreProperties>
</file>