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3B861157-4B27-4D82-95F1-6A0FA496A2F9}" xr6:coauthVersionLast="47" xr6:coauthVersionMax="47" xr10:uidLastSave="{00000000-0000-0000-0000-000000000000}"/>
  <bookViews>
    <workbookView xWindow="20370" yWindow="-180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<sst xmlns="http://schemas.openxmlformats.org/spreadsheetml/2006/main" count="81326" uniqueCount="2810">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</sst>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6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6" t="s">
        <v>1738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8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1739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1740</v>
      </c>
      <c r="N10" s="21" t="s">
        <v>1741</v>
      </c>
      <c r="O10" s="21" t="s">
        <v>1742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45870</v>
      </c>
      <c r="C11" s="19">
        <v>6</v>
      </c>
      <c r="D11" s="20">
        <f>IF(ISERROR('６豊平・清田区'!$A$134),"",'６豊平・清田区'!$A$134)</f>
        <v>61530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1743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1744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1745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45870</v>
      </c>
      <c r="K18" s="19">
        <v>43</v>
      </c>
      <c r="L18" s="30">
        <f>IF(ISERROR('４３帯広市'!$A$134),"",'４３帯広市'!$A$134)</f>
        <v>51100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45870</v>
      </c>
      <c r="K19" s="19">
        <v>44</v>
      </c>
      <c r="L19" s="30">
        <f>IF(ISERROR('４４河東郡'!$A$134),"",'４４河東郡'!$A$134)</f>
        <v>14265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45870</v>
      </c>
      <c r="K20" s="19">
        <v>45</v>
      </c>
      <c r="L20" s="30">
        <f>IF(ISERROR('４５上川②・河西・広尾・足寄'!$A$134),"",'４５上川②・河西・広尾・足寄'!$A$134)</f>
        <v>16355</v>
      </c>
      <c r="M20" s="21" t="s">
        <v>1746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45870</v>
      </c>
      <c r="K21" s="19">
        <v>46</v>
      </c>
      <c r="L21" s="30">
        <f>IF(ISERROR('４６中川②・十勝'!$A$134),"",'４６中川②・十勝'!$A$134)</f>
        <v>12745</v>
      </c>
      <c r="M21" s="21" t="s">
        <v>1747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1748</v>
      </c>
      <c r="F22" s="21" t="s">
        <v>522</v>
      </c>
      <c r="I22" s="375" t="str">
        <f>IF('４７釧路市'!U$1=0,"","★")</f>
        <v/>
      </c>
      <c r="J22" s="397">
        <v>45870</v>
      </c>
      <c r="K22" s="19">
        <v>47</v>
      </c>
      <c r="L22" s="30">
        <f>IF(ISERROR('４７釧路市'!$A$134),"",'４７釧路市'!$A$134)</f>
        <v>53800</v>
      </c>
      <c r="M22" s="21" t="s">
        <v>2557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1749</v>
      </c>
      <c r="J26" s="32" t="s">
        <v>1750</v>
      </c>
      <c r="K26" s="33">
        <f>SUM(D6:D35,L6:L25)</f>
        <v>1164190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1751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1752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1753</v>
      </c>
      <c r="L29" s="43"/>
      <c r="M29" s="44" t="s">
        <v>1617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1754</v>
      </c>
      <c r="L30" s="47"/>
      <c r="M30" s="48" t="s">
        <v>1618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1755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1756</v>
      </c>
      <c r="L32" s="47"/>
      <c r="M32" s="53" t="s">
        <v>1620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1757</v>
      </c>
      <c r="L33" s="47"/>
      <c r="M33" s="53" t="s">
        <v>1619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1758</v>
      </c>
      <c r="L34" s="47"/>
      <c r="M34" s="53" t="s">
        <v>1621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1759</v>
      </c>
      <c r="L35" s="39"/>
      <c r="M35" s="399">
        <f ca="1">NOW()</f>
        <v>45860.661135879629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8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01" t="s">
        <v>613</v>
      </c>
      <c r="D4" s="502"/>
      <c r="E4" s="503"/>
      <c r="F4" s="334" t="s">
        <v>580</v>
      </c>
      <c r="G4" s="501" t="s">
        <v>581</v>
      </c>
      <c r="H4" s="502"/>
      <c r="I4" s="503"/>
      <c r="J4" s="334" t="s">
        <v>582</v>
      </c>
      <c r="K4" s="501" t="s">
        <v>583</v>
      </c>
      <c r="L4" s="502"/>
      <c r="M4" s="503"/>
      <c r="N4" s="334" t="s">
        <v>584</v>
      </c>
      <c r="O4" s="501" t="s">
        <v>560</v>
      </c>
      <c r="P4" s="502"/>
      <c r="Q4" s="503"/>
      <c r="R4" s="334" t="s">
        <v>587</v>
      </c>
      <c r="S4" s="501"/>
      <c r="T4" s="502"/>
      <c r="U4" s="503"/>
      <c r="V4" s="334" t="s">
        <v>587</v>
      </c>
      <c r="W4" s="501"/>
      <c r="X4" s="502"/>
      <c r="Y4" s="503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2037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2038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2039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2040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1913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2041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2042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01" t="s">
        <v>613</v>
      </c>
      <c r="D47" s="502"/>
      <c r="E47" s="503"/>
      <c r="F47" s="334" t="s">
        <v>580</v>
      </c>
      <c r="G47" s="501" t="s">
        <v>581</v>
      </c>
      <c r="H47" s="502"/>
      <c r="I47" s="503"/>
      <c r="J47" s="334" t="s">
        <v>582</v>
      </c>
      <c r="K47" s="501" t="s">
        <v>583</v>
      </c>
      <c r="L47" s="502"/>
      <c r="M47" s="503"/>
      <c r="N47" s="334" t="s">
        <v>584</v>
      </c>
      <c r="O47" s="501" t="s">
        <v>560</v>
      </c>
      <c r="P47" s="502"/>
      <c r="Q47" s="503"/>
      <c r="R47" s="334" t="s">
        <v>587</v>
      </c>
      <c r="S47" s="501"/>
      <c r="T47" s="502"/>
      <c r="U47" s="503"/>
      <c r="V47" s="334" t="s">
        <v>587</v>
      </c>
      <c r="W47" s="501"/>
      <c r="X47" s="502"/>
      <c r="Y47" s="503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2514</v>
      </c>
      <c r="K49" s="248" t="s">
        <v>2515</v>
      </c>
      <c r="L49" s="267">
        <v>110</v>
      </c>
      <c r="M49" s="250">
        <v>0</v>
      </c>
      <c r="N49" s="247" t="s">
        <v>816</v>
      </c>
      <c r="O49" s="248" t="s">
        <v>2043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2044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2516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2045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01" t="s">
        <v>613</v>
      </c>
      <c r="D77" s="502"/>
      <c r="E77" s="503"/>
      <c r="F77" s="334" t="s">
        <v>580</v>
      </c>
      <c r="G77" s="501" t="s">
        <v>581</v>
      </c>
      <c r="H77" s="502"/>
      <c r="I77" s="503"/>
      <c r="J77" s="334" t="s">
        <v>582</v>
      </c>
      <c r="K77" s="501" t="s">
        <v>583</v>
      </c>
      <c r="L77" s="502"/>
      <c r="M77" s="503"/>
      <c r="N77" s="334" t="s">
        <v>584</v>
      </c>
      <c r="O77" s="501" t="s">
        <v>560</v>
      </c>
      <c r="P77" s="502"/>
      <c r="Q77" s="503"/>
      <c r="R77" s="334"/>
      <c r="S77" s="501"/>
      <c r="T77" s="502"/>
      <c r="U77" s="503"/>
      <c r="V77" s="334"/>
      <c r="W77" s="501"/>
      <c r="X77" s="502"/>
      <c r="Y77" s="503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2683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2046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2684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2047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4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2048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01" t="s">
        <v>613</v>
      </c>
      <c r="D97" s="502"/>
      <c r="E97" s="503"/>
      <c r="F97" s="334" t="s">
        <v>580</v>
      </c>
      <c r="G97" s="501" t="s">
        <v>581</v>
      </c>
      <c r="H97" s="502"/>
      <c r="I97" s="503"/>
      <c r="J97" s="334" t="s">
        <v>582</v>
      </c>
      <c r="K97" s="501" t="s">
        <v>583</v>
      </c>
      <c r="L97" s="502"/>
      <c r="M97" s="503"/>
      <c r="N97" s="334" t="s">
        <v>584</v>
      </c>
      <c r="O97" s="501" t="s">
        <v>560</v>
      </c>
      <c r="P97" s="502"/>
      <c r="Q97" s="503"/>
      <c r="R97" s="334"/>
      <c r="S97" s="501"/>
      <c r="T97" s="502"/>
      <c r="U97" s="503"/>
      <c r="V97" s="334"/>
      <c r="W97" s="501"/>
      <c r="X97" s="502"/>
      <c r="Y97" s="503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2685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2773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4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2346</v>
      </c>
      <c r="G100" s="248" t="s">
        <v>2686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2774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4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4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s="252" customFormat="1" ht="12.7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s="252" customFormat="1" ht="12.7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s="252" customFormat="1" ht="12.7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s="252" customFormat="1" ht="12.7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s="252" customFormat="1" ht="12.7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s="252" customFormat="1" ht="12.7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s="252" customFormat="1" ht="12.7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s="252" customFormat="1" ht="12.7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s="252" customFormat="1" ht="12.7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s="252" customFormat="1" ht="12.7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s="252" customFormat="1" ht="12.7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s="252" customFormat="1" ht="12.7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52" customFormat="1" ht="12.7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52" customFormat="1" ht="12.7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s="252" customFormat="1" ht="12.7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s="252" customFormat="1" ht="12.7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s="252" customFormat="1" ht="12.75" customHeight="1">
      <c r="A134" s="331">
        <f>SUBTOTAL(9,A45,A75,A95,A115)</f>
        <v>68065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s="252" customFormat="1" ht="12.7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s="276" customFormat="1" ht="12.75" customHeight="1">
      <c r="A136" s="332" t="s">
        <v>2096</v>
      </c>
      <c r="V136" s="529">
        <f>MOKUJI!B13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9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2207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2208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2443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2403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2342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2209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2210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s="234" customFormat="1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s="234" customFormat="1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3800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1863</v>
      </c>
      <c r="V136" s="529">
        <f>MOKUJI!B14</f>
        <v>45809</v>
      </c>
      <c r="W136" s="530"/>
      <c r="X136" s="530"/>
      <c r="Y136" s="530"/>
    </row>
    <row r="137" spans="1:25" ht="13.5" customHeight="1">
      <c r="A137" s="332" t="s">
        <v>1974</v>
      </c>
      <c r="V137" s="529"/>
      <c r="W137" s="530"/>
      <c r="X137" s="530"/>
      <c r="Y137" s="530"/>
    </row>
    <row r="138" spans="1:25" ht="13.5" customHeight="1">
      <c r="A138" s="390" t="s">
        <v>2322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10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 t="s">
        <v>2780</v>
      </c>
      <c r="D6" s="249">
        <v>460</v>
      </c>
      <c r="E6" s="250">
        <v>0</v>
      </c>
      <c r="F6" s="266" t="s">
        <v>851</v>
      </c>
      <c r="G6" s="248" t="s">
        <v>2687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2049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1823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2688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2050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857</v>
      </c>
      <c r="C8" s="248" t="s">
        <v>159</v>
      </c>
      <c r="D8" s="249">
        <v>390</v>
      </c>
      <c r="E8" s="250">
        <v>0</v>
      </c>
      <c r="F8" s="266" t="s">
        <v>1907</v>
      </c>
      <c r="G8" s="248" t="s">
        <v>2689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2051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2690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2052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2691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2064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2692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2053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2693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2444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4"/>
      <c r="B13" s="266" t="s">
        <v>869</v>
      </c>
      <c r="C13" s="248" t="s">
        <v>1869</v>
      </c>
      <c r="D13" s="249">
        <v>730</v>
      </c>
      <c r="E13" s="250">
        <v>0</v>
      </c>
      <c r="F13" s="254" t="s">
        <v>297</v>
      </c>
      <c r="G13" s="248" t="s">
        <v>2694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2054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 t="s">
        <v>585</v>
      </c>
      <c r="S47" s="501" t="s">
        <v>586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27070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1864</v>
      </c>
      <c r="V136" s="529">
        <f>MOKUJI!B15</f>
        <v>45809</v>
      </c>
      <c r="W136" s="530"/>
      <c r="X136" s="530"/>
      <c r="Y136" s="530"/>
    </row>
    <row r="137" spans="1:25" ht="13.5" customHeight="1">
      <c r="A137" s="332" t="s">
        <v>1974</v>
      </c>
      <c r="V137" s="529"/>
      <c r="W137" s="530"/>
      <c r="X137" s="530"/>
      <c r="Y137" s="530"/>
    </row>
    <row r="138" spans="1:25" ht="13.5" customHeight="1">
      <c r="A138" s="390" t="s">
        <v>2322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11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2405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1824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2211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2212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 t="s">
        <v>763</v>
      </c>
      <c r="C9" s="248" t="s">
        <v>2679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2213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 t="s">
        <v>2680</v>
      </c>
      <c r="C10" s="248" t="s">
        <v>2681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2526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2214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2215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2406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4" t="s">
        <v>1825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3"/>
      <c r="AA54" s="553"/>
      <c r="AB54" s="554"/>
    </row>
    <row r="55" spans="1:28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2216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1826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2217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2218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2219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2220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1827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2221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6500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MOKUJI!B16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12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2222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1828</v>
      </c>
      <c r="B7" s="266" t="s">
        <v>896</v>
      </c>
      <c r="C7" s="248" t="s">
        <v>2089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2223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2400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2695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2224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1829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2225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2226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2227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2527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2330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2228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 t="s">
        <v>2191</v>
      </c>
      <c r="C56" s="248" t="s">
        <v>1876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2407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10200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MOKUJI!B17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13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2408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1830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2229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1877</v>
      </c>
      <c r="C49" s="248" t="s">
        <v>1878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2331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1831</v>
      </c>
      <c r="B50" s="266" t="s">
        <v>1879</v>
      </c>
      <c r="C50" s="248" t="s">
        <v>2090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2111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2112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2113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2114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2343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2115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2116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2117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2118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2119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1832</v>
      </c>
      <c r="B80" s="266" t="s">
        <v>2192</v>
      </c>
      <c r="C80" s="248" t="s">
        <v>1880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2120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 t="s">
        <v>2193</v>
      </c>
      <c r="C81" s="248" t="s">
        <v>1881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2121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2122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2123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2124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2940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MOKUJI!B18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14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2696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2404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1833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2697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2230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2231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4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2232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4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2233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2445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2234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2446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2091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2409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2410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1835</v>
      </c>
      <c r="B80" s="266" t="s">
        <v>951</v>
      </c>
      <c r="C80" s="248" t="s">
        <v>2411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2235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2236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 t="s">
        <v>953</v>
      </c>
      <c r="C82" s="248" t="s">
        <v>2412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23090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 thickBot="1">
      <c r="A136" s="332" t="s">
        <v>2096</v>
      </c>
      <c r="V136" s="529">
        <f>MOKUJI!B19</f>
        <v>45809</v>
      </c>
      <c r="W136" s="530"/>
      <c r="X136" s="530"/>
      <c r="Y136" s="530"/>
    </row>
    <row r="137" spans="1:25" ht="13.5" customHeight="1" thickTop="1" thickBot="1">
      <c r="A137" s="332" t="s">
        <v>2196</v>
      </c>
      <c r="C137" s="406"/>
      <c r="D137" s="332" t="s">
        <v>2551</v>
      </c>
    </row>
    <row r="138" spans="1:25" ht="13.5" customHeight="1" thickTop="1">
      <c r="A138" s="332" t="s">
        <v>2205</v>
      </c>
      <c r="C138" s="429"/>
      <c r="D138" s="332"/>
    </row>
    <row r="139" spans="1:25" ht="13.5" customHeight="1">
      <c r="A139" s="390" t="s">
        <v>2323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15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2698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2517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1836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2699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2237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2700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2701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2543</v>
      </c>
      <c r="O49" s="248" t="s">
        <v>2544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1837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2702</v>
      </c>
      <c r="H79" s="267">
        <v>540</v>
      </c>
      <c r="I79" s="250">
        <v>0</v>
      </c>
      <c r="J79" s="266" t="s">
        <v>2520</v>
      </c>
      <c r="K79" s="248" t="s">
        <v>2555</v>
      </c>
      <c r="L79" s="267">
        <v>590</v>
      </c>
      <c r="M79" s="250">
        <v>0</v>
      </c>
      <c r="N79" s="266" t="s">
        <v>968</v>
      </c>
      <c r="O79" s="248" t="s">
        <v>2238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1838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2413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2703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2239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1839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2240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23135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MOKUJI!B20</f>
        <v>45809</v>
      </c>
      <c r="W136" s="530"/>
      <c r="X136" s="530"/>
      <c r="Y136" s="530"/>
    </row>
    <row r="137" spans="1:25" ht="13.5" customHeight="1">
      <c r="A137" s="332" t="s">
        <v>2206</v>
      </c>
    </row>
    <row r="138" spans="1:25" ht="13.5" customHeight="1">
      <c r="A138" s="390" t="s">
        <v>2322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16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2704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2241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1840</v>
      </c>
      <c r="B7" s="266" t="s">
        <v>979</v>
      </c>
      <c r="C7" s="248" t="s">
        <v>2458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1841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2518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1842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5970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MOKUJI!B21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17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2705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2447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1843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2462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2242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2706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2414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1844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2463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2243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 t="s">
        <v>997</v>
      </c>
      <c r="C52" s="248" t="s">
        <v>2439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2244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10955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MOKUJI!B22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71" t="s">
        <v>1760</v>
      </c>
      <c r="B1" s="472"/>
      <c r="C1" s="468" t="str">
        <f>MOKUJI!M29</f>
        <v>aaa</v>
      </c>
      <c r="D1" s="469"/>
      <c r="E1" s="469"/>
      <c r="F1" s="470"/>
      <c r="G1" s="70" t="s">
        <v>1761</v>
      </c>
      <c r="H1" s="71" t="str">
        <f>MOKUJI!M32</f>
        <v>ccc</v>
      </c>
      <c r="I1" s="70" t="s">
        <v>1757</v>
      </c>
      <c r="J1" s="72"/>
      <c r="K1" s="71" t="str">
        <f>MOKUJI!M33</f>
        <v>ddd</v>
      </c>
      <c r="L1" s="71"/>
      <c r="M1" s="70" t="s">
        <v>1762</v>
      </c>
      <c r="N1" s="490">
        <f>MAX('１中央区:５０根室・野付・標津・目梨'!V136:Y136)</f>
        <v>45870</v>
      </c>
      <c r="O1" s="491"/>
      <c r="W1" s="74"/>
    </row>
    <row r="2" spans="1:23" s="73" customFormat="1" ht="20.100000000000001" customHeight="1">
      <c r="A2" s="471" t="s">
        <v>1763</v>
      </c>
      <c r="B2" s="472"/>
      <c r="C2" s="468" t="str">
        <f>MOKUJI!M30</f>
        <v>bbb</v>
      </c>
      <c r="D2" s="469"/>
      <c r="E2" s="469"/>
      <c r="F2" s="470"/>
      <c r="G2" s="75" t="s">
        <v>1764</v>
      </c>
      <c r="H2" s="76"/>
      <c r="I2" s="69" t="s">
        <v>1765</v>
      </c>
      <c r="J2" s="494">
        <f>O165</f>
        <v>0</v>
      </c>
      <c r="K2" s="495"/>
      <c r="L2" s="496"/>
      <c r="M2" s="70" t="s">
        <v>1766</v>
      </c>
      <c r="N2" s="492">
        <f ca="1">MOKUJI!$M$35</f>
        <v>45860.661135879629</v>
      </c>
      <c r="O2" s="493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71" t="s">
        <v>1767</v>
      </c>
      <c r="B3" s="472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1758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6" t="s">
        <v>556</v>
      </c>
      <c r="B5" s="467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59"/>
      <c r="K5" s="465"/>
      <c r="L5" s="92"/>
      <c r="M5" s="90"/>
      <c r="N5" s="459" t="s">
        <v>561</v>
      </c>
      <c r="O5" s="485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1768</v>
      </c>
      <c r="B16" s="107">
        <f>SUM(O16)</f>
        <v>0</v>
      </c>
      <c r="C16" s="108" t="s">
        <v>1769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3" t="s">
        <v>1770</v>
      </c>
      <c r="B22" s="476">
        <f>SUM(O22:O24)</f>
        <v>0</v>
      </c>
      <c r="C22" s="117"/>
      <c r="D22" s="118" t="s">
        <v>1769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1"/>
      <c r="K22" s="462"/>
      <c r="L22" s="120"/>
      <c r="M22" s="119"/>
      <c r="N22" s="120"/>
      <c r="O22" s="119">
        <f>SUM(E22:M22)</f>
        <v>0</v>
      </c>
    </row>
    <row r="23" spans="1:18" ht="20.65" customHeight="1">
      <c r="A23" s="474"/>
      <c r="B23" s="477"/>
      <c r="C23" s="441"/>
      <c r="D23" s="442" t="s">
        <v>1773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75"/>
      <c r="B24" s="478"/>
      <c r="C24" s="121"/>
      <c r="D24" s="122" t="s">
        <v>1771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3" t="s">
        <v>1772</v>
      </c>
      <c r="B35" s="476">
        <f>SUM(O35:O36)</f>
        <v>0</v>
      </c>
      <c r="C35" s="117"/>
      <c r="D35" s="118" t="s">
        <v>1773</v>
      </c>
      <c r="E35" s="129"/>
      <c r="F35" s="129"/>
      <c r="G35" s="444"/>
      <c r="H35" s="119">
        <f>SUM(H25)</f>
        <v>0</v>
      </c>
      <c r="I35" s="130">
        <f>SUM(I25)</f>
        <v>0</v>
      </c>
      <c r="J35" s="486"/>
      <c r="K35" s="487"/>
      <c r="L35" s="120"/>
      <c r="M35" s="119"/>
      <c r="N35" s="120"/>
      <c r="O35" s="119">
        <f>SUM(E35:M35)</f>
        <v>0</v>
      </c>
    </row>
    <row r="36" spans="1:15" ht="20.65" customHeight="1">
      <c r="A36" s="475"/>
      <c r="B36" s="478"/>
      <c r="C36" s="121"/>
      <c r="D36" s="122" t="s">
        <v>1771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59" t="s">
        <v>1774</v>
      </c>
      <c r="K38" s="465"/>
      <c r="L38" s="459" t="s">
        <v>1775</v>
      </c>
      <c r="M38" s="465"/>
      <c r="N38" s="459" t="s">
        <v>561</v>
      </c>
      <c r="O38" s="485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1776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3" t="s">
        <v>1777</v>
      </c>
      <c r="B53" s="476">
        <f>SUM(O53:O54)</f>
        <v>0</v>
      </c>
      <c r="C53" s="117"/>
      <c r="D53" s="118" t="s">
        <v>1769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5"/>
      <c r="B54" s="478"/>
      <c r="C54" s="121"/>
      <c r="D54" s="122" t="s">
        <v>1771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3" t="s">
        <v>1778</v>
      </c>
      <c r="B63" s="476">
        <f>SUM(O63:O64)</f>
        <v>0</v>
      </c>
      <c r="C63" s="158"/>
      <c r="D63" s="118" t="s">
        <v>1773</v>
      </c>
      <c r="E63" s="129"/>
      <c r="F63" s="129"/>
      <c r="G63" s="444"/>
      <c r="H63" s="119">
        <f>SUM(H55)</f>
        <v>0</v>
      </c>
      <c r="I63" s="130">
        <f>SUM(I55)</f>
        <v>0</v>
      </c>
      <c r="J63" s="461"/>
      <c r="K63" s="462"/>
      <c r="L63" s="461"/>
      <c r="M63" s="462"/>
      <c r="N63" s="120"/>
      <c r="O63" s="146">
        <f>SUM(E63:M63)</f>
        <v>0</v>
      </c>
    </row>
    <row r="64" spans="1:15" ht="18.75" customHeight="1">
      <c r="A64" s="479"/>
      <c r="B64" s="480"/>
      <c r="C64" s="121"/>
      <c r="D64" s="122" t="s">
        <v>1771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1779</v>
      </c>
      <c r="B71" s="107">
        <f>SUM(O71)</f>
        <v>0</v>
      </c>
      <c r="C71" s="87"/>
      <c r="D71" s="88" t="s">
        <v>1771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59" t="s">
        <v>1780</v>
      </c>
      <c r="K73" s="465"/>
      <c r="L73" s="92"/>
      <c r="M73" s="90"/>
      <c r="N73" s="459" t="s">
        <v>561</v>
      </c>
      <c r="O73" s="485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3" t="s">
        <v>1781</v>
      </c>
      <c r="B85" s="476">
        <f>SUM(E85:M86)</f>
        <v>0</v>
      </c>
      <c r="C85" s="158"/>
      <c r="D85" s="118" t="s">
        <v>1773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1"/>
      <c r="K85" s="462"/>
      <c r="L85" s="120"/>
      <c r="M85" s="119"/>
      <c r="N85" s="120"/>
      <c r="O85" s="119">
        <f>SUM(E85:M85)</f>
        <v>0</v>
      </c>
    </row>
    <row r="86" spans="1:15" ht="13.5" customHeight="1">
      <c r="A86" s="479"/>
      <c r="B86" s="480"/>
      <c r="C86" s="121"/>
      <c r="D86" s="122" t="s">
        <v>1771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8">
        <f>SUM(D86:L86)</f>
        <v>0</v>
      </c>
      <c r="O86" s="489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3" t="s">
        <v>1782</v>
      </c>
      <c r="B92" s="476">
        <f>SUM(E92:M93)</f>
        <v>0</v>
      </c>
      <c r="C92" s="158"/>
      <c r="D92" s="118" t="s">
        <v>1783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7">
        <f>SUM(D92:L92)</f>
        <v>0</v>
      </c>
      <c r="O92" s="498"/>
    </row>
    <row r="93" spans="1:15" ht="13.5" customHeight="1">
      <c r="A93" s="479"/>
      <c r="B93" s="480"/>
      <c r="C93" s="121"/>
      <c r="D93" s="122" t="s">
        <v>1771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99">
        <f>SUM(D93:L93)</f>
        <v>0</v>
      </c>
      <c r="O93" s="500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59" t="s">
        <v>1784</v>
      </c>
      <c r="K94" s="465"/>
      <c r="L94" s="459"/>
      <c r="M94" s="465"/>
      <c r="N94" s="459" t="s">
        <v>561</v>
      </c>
      <c r="O94" s="485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3" t="s">
        <v>1785</v>
      </c>
      <c r="B103" s="476">
        <f>SUM(E103:M104)</f>
        <v>0</v>
      </c>
      <c r="C103" s="158"/>
      <c r="D103" s="118" t="s">
        <v>1773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1"/>
      <c r="K103" s="462"/>
      <c r="L103" s="120"/>
      <c r="M103" s="119"/>
      <c r="N103" s="497">
        <f>SUM(D103:L103)</f>
        <v>0</v>
      </c>
      <c r="O103" s="498"/>
    </row>
    <row r="104" spans="1:17" ht="13.5" customHeight="1">
      <c r="A104" s="479"/>
      <c r="B104" s="480"/>
      <c r="C104" s="121"/>
      <c r="D104" s="122" t="s">
        <v>1771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8">
        <f>SUM(D104:L104)</f>
        <v>0</v>
      </c>
      <c r="O104" s="489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59" t="s">
        <v>1786</v>
      </c>
      <c r="K105" s="465"/>
      <c r="L105" s="178"/>
      <c r="M105" s="90"/>
      <c r="N105" s="459" t="s">
        <v>561</v>
      </c>
      <c r="O105" s="485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3" t="s">
        <v>1787</v>
      </c>
      <c r="B112" s="476">
        <f>SUM(E112:M113)</f>
        <v>0</v>
      </c>
      <c r="C112" s="158"/>
      <c r="D112" s="118" t="s">
        <v>1783</v>
      </c>
      <c r="E112" s="129"/>
      <c r="F112" s="129"/>
      <c r="G112" s="129"/>
      <c r="H112" s="130">
        <f>SUM(H109)</f>
        <v>0</v>
      </c>
      <c r="I112" s="190"/>
      <c r="J112" s="461"/>
      <c r="K112" s="462"/>
      <c r="L112" s="120"/>
      <c r="M112" s="119"/>
      <c r="N112" s="486">
        <f>SUM(D112:L112)</f>
        <v>0</v>
      </c>
      <c r="O112" s="487">
        <f>SUM(E112:M112)</f>
        <v>0</v>
      </c>
    </row>
    <row r="113" spans="1:17" ht="13.5" customHeight="1">
      <c r="A113" s="479"/>
      <c r="B113" s="480"/>
      <c r="C113" s="121"/>
      <c r="D113" s="122" t="s">
        <v>1771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8">
        <f>SUM(D113:L113)</f>
        <v>0</v>
      </c>
      <c r="O113" s="489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59" t="s">
        <v>1788</v>
      </c>
      <c r="K114" s="465"/>
      <c r="L114" s="178"/>
      <c r="M114" s="90"/>
      <c r="N114" s="459" t="s">
        <v>561</v>
      </c>
      <c r="O114" s="485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3" t="s">
        <v>1789</v>
      </c>
      <c r="B121" s="476">
        <f>SUM(E121:M122)</f>
        <v>0</v>
      </c>
      <c r="C121" s="158"/>
      <c r="D121" s="118" t="s">
        <v>1783</v>
      </c>
      <c r="E121" s="129"/>
      <c r="F121" s="129"/>
      <c r="G121" s="129"/>
      <c r="H121" s="171">
        <f>SUM(H119:H120)</f>
        <v>0</v>
      </c>
      <c r="I121" s="172"/>
      <c r="J121" s="463"/>
      <c r="K121" s="464"/>
      <c r="L121" s="120"/>
      <c r="M121" s="119"/>
      <c r="N121" s="486">
        <f>SUM(D121:L121)</f>
        <v>0</v>
      </c>
      <c r="O121" s="487">
        <f>SUM(E121:M121)</f>
        <v>0</v>
      </c>
    </row>
    <row r="122" spans="1:17" ht="13.5" customHeight="1">
      <c r="A122" s="479"/>
      <c r="B122" s="480"/>
      <c r="C122" s="121"/>
      <c r="D122" s="122" t="s">
        <v>1771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8">
        <f>SUM(D122:L122)</f>
        <v>0</v>
      </c>
      <c r="O122" s="489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59" t="s">
        <v>1790</v>
      </c>
      <c r="K124" s="465"/>
      <c r="L124" s="459"/>
      <c r="M124" s="465"/>
      <c r="N124" s="459" t="s">
        <v>561</v>
      </c>
      <c r="O124" s="485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1791</v>
      </c>
      <c r="B132" s="107">
        <f>SUM(O132)</f>
        <v>0</v>
      </c>
      <c r="C132" s="87"/>
      <c r="D132" s="88" t="s">
        <v>1771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59" t="s">
        <v>1792</v>
      </c>
      <c r="K133" s="465"/>
      <c r="L133" s="178"/>
      <c r="M133" s="90"/>
      <c r="N133" s="459" t="s">
        <v>561</v>
      </c>
      <c r="O133" s="485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73" t="s">
        <v>1793</v>
      </c>
      <c r="B143" s="476">
        <f>SUM(E143:M144)</f>
        <v>0</v>
      </c>
      <c r="C143" s="158"/>
      <c r="D143" s="118" t="s">
        <v>1773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1"/>
      <c r="K143" s="462"/>
      <c r="L143" s="120"/>
      <c r="M143" s="119"/>
      <c r="N143" s="486">
        <f>SUM(D143:L143)</f>
        <v>0</v>
      </c>
      <c r="O143" s="487">
        <f>SUM(E143:M143)</f>
        <v>0</v>
      </c>
    </row>
    <row r="144" spans="1:18" ht="15.95" customHeight="1">
      <c r="A144" s="479"/>
      <c r="B144" s="480"/>
      <c r="C144" s="121"/>
      <c r="D144" s="122" t="s">
        <v>1771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88">
        <f>SUM(D144:L144)</f>
        <v>0</v>
      </c>
      <c r="O144" s="489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59" t="s">
        <v>1794</v>
      </c>
      <c r="K145" s="465"/>
      <c r="L145" s="459"/>
      <c r="M145" s="460"/>
      <c r="N145" s="459" t="s">
        <v>561</v>
      </c>
      <c r="O145" s="485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73" t="s">
        <v>1795</v>
      </c>
      <c r="B153" s="476">
        <f>SUM(E153:M154)</f>
        <v>0</v>
      </c>
      <c r="C153" s="158"/>
      <c r="D153" s="118" t="s">
        <v>1773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1"/>
      <c r="K153" s="462"/>
      <c r="L153" s="120"/>
      <c r="M153" s="119"/>
      <c r="N153" s="486">
        <f>SUM(D153:L153)</f>
        <v>0</v>
      </c>
      <c r="O153" s="487">
        <f>SUM(E153:M153)</f>
        <v>0</v>
      </c>
    </row>
    <row r="154" spans="1:17" ht="15.95" customHeight="1">
      <c r="A154" s="479"/>
      <c r="B154" s="480"/>
      <c r="C154" s="121"/>
      <c r="D154" s="122" t="s">
        <v>1771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8">
        <f>SUM(D154:L154)</f>
        <v>0</v>
      </c>
      <c r="O154" s="489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1796</v>
      </c>
      <c r="B159" s="107">
        <f>SUM(O159)</f>
        <v>0</v>
      </c>
      <c r="C159" s="87"/>
      <c r="D159" s="88" t="s">
        <v>1771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81" t="s">
        <v>1797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1798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81" t="s">
        <v>1799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1800</v>
      </c>
      <c r="K161" s="209">
        <f>SUM(,K64,K71)</f>
        <v>0</v>
      </c>
      <c r="L161" s="206" t="s">
        <v>1801</v>
      </c>
      <c r="M161" s="207">
        <f>SUM(K132)</f>
        <v>0</v>
      </c>
      <c r="N161" s="210"/>
      <c r="O161" s="110"/>
      <c r="Q161" s="183"/>
    </row>
    <row r="162" spans="1:17" ht="15.95" customHeight="1">
      <c r="A162" s="481" t="s">
        <v>1802</v>
      </c>
      <c r="B162" s="482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1803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81" t="s">
        <v>1804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1805</v>
      </c>
      <c r="K163" s="105">
        <f>SUM(K86,K93)</f>
        <v>0</v>
      </c>
      <c r="L163" s="206" t="s">
        <v>1806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81" t="s">
        <v>1807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1808</v>
      </c>
      <c r="K164" s="105">
        <f>SUM(K104)</f>
        <v>0</v>
      </c>
      <c r="L164" s="220" t="s">
        <v>1809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1810</v>
      </c>
      <c r="K165" s="224">
        <f>SUM(K113)</f>
        <v>0</v>
      </c>
      <c r="L165" s="225" t="s">
        <v>1811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18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2707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2245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1845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2708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2246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2415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2247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2559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1846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2560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2448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2561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2562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2248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2563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6270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MOKUJI!B23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19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11</v>
      </c>
      <c r="W4" s="501" t="s">
        <v>1847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2347</v>
      </c>
      <c r="G6" s="248" t="s">
        <v>2709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2249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4" t="s">
        <v>1848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2348</v>
      </c>
      <c r="G7" s="248" t="s">
        <v>2710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2250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4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2711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2251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4"/>
      <c r="B9" s="266" t="s">
        <v>765</v>
      </c>
      <c r="C9" s="248" t="s">
        <v>215</v>
      </c>
      <c r="D9" s="249">
        <v>360</v>
      </c>
      <c r="E9" s="250">
        <v>0</v>
      </c>
      <c r="F9" s="266" t="s">
        <v>1973</v>
      </c>
      <c r="G9" s="248" t="s">
        <v>2712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2252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4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1911</v>
      </c>
      <c r="G10" s="248" t="s">
        <v>2713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2253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4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1912</v>
      </c>
      <c r="G11" s="248" t="s">
        <v>2714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2254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4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4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2675</v>
      </c>
      <c r="W14" s="248" t="s">
        <v>2676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2084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2085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1867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1868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49835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MOKUJI!B24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20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12</v>
      </c>
      <c r="W4" s="501" t="s">
        <v>1849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2715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2334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4" t="s">
        <v>1850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2716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2255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4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2717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2256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4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2718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2257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4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2719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2258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4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2720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2259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4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2471</v>
      </c>
      <c r="G12" s="248" t="s">
        <v>2721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33175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14">
        <f>SUM(E45,E75,E95,E115)</f>
        <v>0</v>
      </c>
      <c r="C135" s="515"/>
      <c r="D135" s="515"/>
      <c r="E135" s="516"/>
      <c r="F135" s="514">
        <f>SUM(I45,I75,I95,I115)</f>
        <v>0</v>
      </c>
      <c r="G135" s="515"/>
      <c r="H135" s="515"/>
      <c r="I135" s="516"/>
      <c r="J135" s="514">
        <f>SUM(M45,M75,M95,M115)</f>
        <v>0</v>
      </c>
      <c r="K135" s="515"/>
      <c r="L135" s="515"/>
      <c r="M135" s="516"/>
      <c r="N135" s="514">
        <f>SUM(Q45,Q75,Q95,Q115)</f>
        <v>0</v>
      </c>
      <c r="O135" s="515"/>
      <c r="P135" s="515"/>
      <c r="Q135" s="516"/>
      <c r="R135" s="514">
        <f>SUM(U45,U75,U95,U115)</f>
        <v>0</v>
      </c>
      <c r="S135" s="515"/>
      <c r="T135" s="515"/>
      <c r="U135" s="516"/>
      <c r="V135" s="514">
        <f>SUM(Y45,Y75,Y95,Y115)</f>
        <v>0</v>
      </c>
      <c r="W135" s="515"/>
      <c r="X135" s="515"/>
      <c r="Y135" s="516"/>
    </row>
    <row r="136" spans="1:25" ht="13.5" customHeight="1">
      <c r="A136" s="332" t="s">
        <v>2096</v>
      </c>
      <c r="V136" s="529">
        <f>MOKUJI!B25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21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12</v>
      </c>
      <c r="W4" s="501" t="s">
        <v>1849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2722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2260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4" t="s">
        <v>1851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2723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2261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4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2724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2449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>
        <v>12</v>
      </c>
      <c r="W47" s="501" t="s">
        <v>1849</v>
      </c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2725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2262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4" t="s">
        <v>1852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2464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1865</v>
      </c>
      <c r="X50" s="267">
        <v>220</v>
      </c>
      <c r="Y50" s="250">
        <v>0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2263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2264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2265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2266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334">
        <v>11</v>
      </c>
      <c r="S77" s="501" t="s">
        <v>1847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2726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2267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1853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2268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2269</v>
      </c>
      <c r="P81" s="267">
        <v>240</v>
      </c>
      <c r="Q81" s="250">
        <v>0</v>
      </c>
      <c r="R81" s="251" t="s">
        <v>1131</v>
      </c>
      <c r="S81" s="248" t="s">
        <v>2461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2450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51" t="s">
        <v>1882</v>
      </c>
      <c r="C83" s="248" t="s">
        <v>1883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2416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2451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2417</v>
      </c>
      <c r="P85" s="271">
        <v>80</v>
      </c>
      <c r="Q85" s="250">
        <v>0</v>
      </c>
      <c r="R85" s="251" t="s">
        <v>1140</v>
      </c>
      <c r="S85" s="270" t="s">
        <v>2524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2270</v>
      </c>
      <c r="P86" s="271">
        <v>485</v>
      </c>
      <c r="Q86" s="250">
        <v>0</v>
      </c>
      <c r="R86" s="251" t="s">
        <v>1142</v>
      </c>
      <c r="S86" s="270" t="s">
        <v>2459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2271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29850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MOKUJI!B26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A138" s="425" t="s">
        <v>2190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22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11</v>
      </c>
      <c r="S4" s="501" t="s">
        <v>1847</v>
      </c>
      <c r="T4" s="502"/>
      <c r="U4" s="503"/>
      <c r="V4" s="238">
        <v>12</v>
      </c>
      <c r="W4" s="501" t="s">
        <v>1849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2092</v>
      </c>
      <c r="D6" s="249">
        <v>580</v>
      </c>
      <c r="E6" s="250">
        <v>0</v>
      </c>
      <c r="F6" s="251" t="s">
        <v>1145</v>
      </c>
      <c r="G6" s="248" t="s">
        <v>2727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2272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4" t="s">
        <v>1854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2273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4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2274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4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2473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12</v>
      </c>
      <c r="S47" s="501" t="s">
        <v>1849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2275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1855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2276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12</v>
      </c>
      <c r="S77" s="501" t="s">
        <v>1849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2452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1856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2277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2278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2556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 t="s">
        <v>2083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2279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9210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MOKUJI!B27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A138" s="425" t="s">
        <v>2190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23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11</v>
      </c>
      <c r="S4" s="501" t="s">
        <v>1847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2384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2280</v>
      </c>
      <c r="P6" s="249">
        <v>875</v>
      </c>
      <c r="Q6" s="250">
        <v>0</v>
      </c>
      <c r="R6" s="317" t="s">
        <v>1180</v>
      </c>
      <c r="S6" s="248" t="s">
        <v>2460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1857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2281</v>
      </c>
      <c r="P7" s="249">
        <v>215</v>
      </c>
      <c r="Q7" s="250">
        <v>0</v>
      </c>
      <c r="R7" s="266" t="s">
        <v>1183</v>
      </c>
      <c r="S7" s="248" t="s">
        <v>2337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2282</v>
      </c>
      <c r="P8" s="249">
        <v>300</v>
      </c>
      <c r="Q8" s="250">
        <v>0</v>
      </c>
      <c r="R8" s="266" t="s">
        <v>1186</v>
      </c>
      <c r="S8" s="248" t="s">
        <v>2338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2380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2283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2284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11</v>
      </c>
      <c r="S47" s="501" t="s">
        <v>1847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1871</v>
      </c>
      <c r="G49" s="248" t="s">
        <v>2775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2418</v>
      </c>
      <c r="P49" s="267">
        <v>3165</v>
      </c>
      <c r="Q49" s="250">
        <v>0</v>
      </c>
      <c r="R49" s="266" t="s">
        <v>1192</v>
      </c>
      <c r="S49" s="248" t="s">
        <v>2188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1858</v>
      </c>
      <c r="B50" s="266" t="s">
        <v>1862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2457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2097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2199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2125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 t="s">
        <v>587</v>
      </c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9910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MOKUJI!B28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A138" s="425" t="s">
        <v>2190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24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2728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2126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1859</v>
      </c>
      <c r="B7" s="266"/>
      <c r="C7" s="248" t="s">
        <v>587</v>
      </c>
      <c r="D7" s="249" t="s">
        <v>587</v>
      </c>
      <c r="E7" s="250" t="s">
        <v>587</v>
      </c>
      <c r="F7" s="251" t="s">
        <v>2522</v>
      </c>
      <c r="G7" s="248" t="s">
        <v>2729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2127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2453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2128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1861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2129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2130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2131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>
        <v>11</v>
      </c>
      <c r="S97" s="501" t="s">
        <v>1847</v>
      </c>
      <c r="T97" s="502"/>
      <c r="U97" s="503"/>
      <c r="V97" s="238" t="s">
        <v>587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1902</v>
      </c>
      <c r="C99" s="248" t="s">
        <v>1903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2189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4980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MOKUJI!B29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A138" s="425" t="s">
        <v>2190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25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2730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2550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4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2731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2349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4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2732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2350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4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2733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2351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4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2734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2352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4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2682</v>
      </c>
      <c r="G11" s="248" t="s">
        <v>2229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2353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4"/>
      <c r="B12" s="266" t="s">
        <v>1226</v>
      </c>
      <c r="C12" s="248" t="s">
        <v>1884</v>
      </c>
      <c r="D12" s="249">
        <v>90</v>
      </c>
      <c r="E12" s="250">
        <v>0</v>
      </c>
      <c r="F12" s="266" t="s">
        <v>1223</v>
      </c>
      <c r="G12" s="248" t="s">
        <v>2735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2354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4"/>
      <c r="B13" s="266" t="s">
        <v>1885</v>
      </c>
      <c r="C13" s="248" t="s">
        <v>1886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2355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1897</v>
      </c>
      <c r="W13" s="248" t="s">
        <v>1898</v>
      </c>
      <c r="X13" s="249">
        <v>531</v>
      </c>
      <c r="Y13" s="250">
        <v>0</v>
      </c>
    </row>
    <row r="14" spans="1:26" s="252" customFormat="1" ht="12.75" customHeight="1">
      <c r="A14" s="504"/>
      <c r="B14" s="266" t="s">
        <v>1887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2356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1888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2357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2358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2359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2378</v>
      </c>
      <c r="W17" s="248" t="s">
        <v>2379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2360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2361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2362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2363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2132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2133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2134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2135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2136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2137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2138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2139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2140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55345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MOKUJI!B30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26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1967</v>
      </c>
      <c r="G6" s="248" t="s">
        <v>2736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2364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4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1968</v>
      </c>
      <c r="G7" s="248" t="s">
        <v>2737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2055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 t="s">
        <v>1969</v>
      </c>
      <c r="G8" s="248" t="s">
        <v>2738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2056</v>
      </c>
      <c r="P8" s="341">
        <v>190</v>
      </c>
      <c r="Q8" s="250">
        <v>0</v>
      </c>
      <c r="R8" s="365"/>
      <c r="S8" s="270"/>
      <c r="T8" s="341"/>
      <c r="U8" s="250"/>
      <c r="V8" s="251" t="s">
        <v>1899</v>
      </c>
      <c r="W8" s="248" t="s">
        <v>1900</v>
      </c>
      <c r="X8" s="249">
        <v>172</v>
      </c>
      <c r="Y8" s="250">
        <v>0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 t="s">
        <v>2552</v>
      </c>
      <c r="G9" s="248" t="s">
        <v>2739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2365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>
        <v>0</v>
      </c>
      <c r="F10" s="266" t="s">
        <v>2553</v>
      </c>
      <c r="G10" s="248" t="s">
        <v>2740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2366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4"/>
      <c r="B11" s="266"/>
      <c r="C11" s="248" t="s">
        <v>587</v>
      </c>
      <c r="D11" s="249" t="s">
        <v>587</v>
      </c>
      <c r="E11" s="250" t="s">
        <v>587</v>
      </c>
      <c r="F11" s="266" t="s">
        <v>2554</v>
      </c>
      <c r="G11" s="248" t="s">
        <v>2741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2367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2057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2141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>
        <v>23</v>
      </c>
      <c r="W47" s="501" t="s">
        <v>1</v>
      </c>
      <c r="X47" s="502"/>
      <c r="Y47" s="503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2454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4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2368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2369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2528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18294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MOKUJI!B31</f>
        <v>45809</v>
      </c>
      <c r="W136" s="530"/>
      <c r="X136" s="530"/>
      <c r="Y136" s="530"/>
    </row>
    <row r="137" spans="1:25" s="391" customFormat="1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27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23</v>
      </c>
      <c r="W4" s="501" t="s">
        <v>1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2142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4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2143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2419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2144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2145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2146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2147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2226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MOKUJI!B32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1</v>
      </c>
      <c r="Z2" s="398" t="s">
        <v>1915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1814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2169</v>
      </c>
      <c r="G6" s="248" t="s">
        <v>2170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1972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2171</v>
      </c>
      <c r="G7" s="248" t="s">
        <v>2172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1976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596</v>
      </c>
      <c r="C8" s="248" t="s">
        <v>68</v>
      </c>
      <c r="D8" s="249">
        <v>1220</v>
      </c>
      <c r="E8" s="250">
        <v>0</v>
      </c>
      <c r="F8" s="251" t="s">
        <v>2173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2490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51" t="s">
        <v>600</v>
      </c>
      <c r="C9" s="248" t="s">
        <v>1821</v>
      </c>
      <c r="D9" s="249">
        <v>1560</v>
      </c>
      <c r="E9" s="250">
        <v>0</v>
      </c>
      <c r="F9" s="251" t="s">
        <v>2174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2491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2175</v>
      </c>
      <c r="G10" s="248" t="s">
        <v>2176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1977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1978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2177</v>
      </c>
      <c r="G12" s="248" t="s">
        <v>2178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1979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1"/>
      <c r="C13" s="248" t="s">
        <v>587</v>
      </c>
      <c r="D13" s="249" t="s">
        <v>587</v>
      </c>
      <c r="E13" s="250" t="s">
        <v>587</v>
      </c>
      <c r="F13" s="455" t="s">
        <v>2179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1980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1"/>
      <c r="C14" s="248" t="s">
        <v>587</v>
      </c>
      <c r="D14" s="249" t="s">
        <v>587</v>
      </c>
      <c r="E14" s="250" t="s">
        <v>587</v>
      </c>
      <c r="F14" s="455" t="s">
        <v>2180</v>
      </c>
      <c r="G14" s="248" t="s">
        <v>2181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1981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455" t="s">
        <v>2182</v>
      </c>
      <c r="G15" s="248" t="s">
        <v>2183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1982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455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05">
        <f>SUBTOTAL(9,A45,A75,A95,A115)</f>
        <v>45710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14">
        <f>SUM(E45,E75,E95,E115)</f>
        <v>0</v>
      </c>
      <c r="C135" s="515"/>
      <c r="D135" s="515"/>
      <c r="E135" s="516"/>
      <c r="F135" s="514">
        <f>SUM(I45,I75,I95,I115)</f>
        <v>0</v>
      </c>
      <c r="G135" s="515"/>
      <c r="H135" s="515"/>
      <c r="I135" s="516"/>
      <c r="J135" s="514">
        <f>SUM(M45,M75,M95,M115)</f>
        <v>0</v>
      </c>
      <c r="K135" s="515"/>
      <c r="L135" s="515"/>
      <c r="M135" s="516"/>
      <c r="N135" s="514">
        <f>SUM(Q45,Q75,Q95,Q115)</f>
        <v>0</v>
      </c>
      <c r="O135" s="515"/>
      <c r="P135" s="515"/>
      <c r="Q135" s="516"/>
      <c r="R135" s="514">
        <f>SUM(U45,U75,U95,U115)</f>
        <v>0</v>
      </c>
      <c r="S135" s="515"/>
      <c r="T135" s="515"/>
      <c r="U135" s="516"/>
      <c r="V135" s="514">
        <f>SUM(Y45,Y75,Y95,Y115)</f>
        <v>0</v>
      </c>
      <c r="W135" s="515"/>
      <c r="X135" s="515"/>
      <c r="Y135" s="516"/>
    </row>
    <row r="136" spans="1:25" ht="13.5" customHeight="1">
      <c r="A136" s="332" t="s">
        <v>2094</v>
      </c>
      <c r="V136" s="529">
        <f>MOKUJI!B6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28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23</v>
      </c>
      <c r="S4" s="501" t="s">
        <v>1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2420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2421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6</v>
      </c>
      <c r="B7" s="266" t="s">
        <v>2532</v>
      </c>
      <c r="C7" s="248" t="s">
        <v>2533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2148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1908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2149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2150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2151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23</v>
      </c>
      <c r="S47" s="501" t="s">
        <v>1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2440</v>
      </c>
      <c r="D49" s="249">
        <v>400</v>
      </c>
      <c r="E49" s="250">
        <v>0</v>
      </c>
      <c r="F49" s="347" t="s">
        <v>1288</v>
      </c>
      <c r="G49" s="248" t="s">
        <v>2742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2546</v>
      </c>
      <c r="P49" s="267">
        <v>620</v>
      </c>
      <c r="Q49" s="250">
        <v>0</v>
      </c>
      <c r="R49" s="266" t="s">
        <v>829</v>
      </c>
      <c r="S49" s="248" t="s">
        <v>2194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2152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 t="s">
        <v>1889</v>
      </c>
      <c r="C51" s="248" t="s">
        <v>1890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2153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 t="s">
        <v>1895</v>
      </c>
      <c r="C52" s="248" t="s">
        <v>1894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2154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 t="s">
        <v>1896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6748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MOKUJI!B33</f>
        <v>45809</v>
      </c>
      <c r="W136" s="530"/>
      <c r="X136" s="530"/>
      <c r="Y136" s="530"/>
    </row>
    <row r="137" spans="1:25" ht="13.5" customHeight="1">
      <c r="A137" s="390" t="s">
        <v>1975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29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 t="s">
        <v>1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2098</v>
      </c>
      <c r="C6" s="248" t="s">
        <v>302</v>
      </c>
      <c r="D6" s="249">
        <v>210</v>
      </c>
      <c r="E6" s="250">
        <v>0</v>
      </c>
      <c r="F6" s="347" t="s">
        <v>2099</v>
      </c>
      <c r="G6" s="248" t="s">
        <v>2743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2100</v>
      </c>
      <c r="O6" s="248" t="s">
        <v>2381</v>
      </c>
      <c r="P6" s="249">
        <v>900</v>
      </c>
      <c r="Q6" s="250">
        <v>0</v>
      </c>
      <c r="R6" s="348" t="s">
        <v>2536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2101</v>
      </c>
      <c r="O7" s="248" t="s">
        <v>2382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2102</v>
      </c>
      <c r="O8" s="248" t="s">
        <v>2383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 t="s">
        <v>1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2103</v>
      </c>
      <c r="C49" s="248" t="s">
        <v>303</v>
      </c>
      <c r="D49" s="249">
        <v>200</v>
      </c>
      <c r="E49" s="250">
        <v>0</v>
      </c>
      <c r="F49" s="347" t="s">
        <v>2110</v>
      </c>
      <c r="G49" s="248" t="s">
        <v>2744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2104</v>
      </c>
      <c r="O49" s="248" t="s">
        <v>2155</v>
      </c>
      <c r="P49" s="267">
        <v>330</v>
      </c>
      <c r="Q49" s="250">
        <v>0</v>
      </c>
      <c r="R49" s="347" t="s">
        <v>2401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9</v>
      </c>
      <c r="B50" s="347" t="s">
        <v>2105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2106</v>
      </c>
      <c r="O50" s="248" t="s">
        <v>2529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2107</v>
      </c>
      <c r="O51" s="248" t="s">
        <v>2156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2108</v>
      </c>
      <c r="O52" s="248" t="s">
        <v>2157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2109</v>
      </c>
      <c r="O53" s="248" t="s">
        <v>2158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4828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MOKUJI!B34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30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23</v>
      </c>
      <c r="S4" s="501" t="s">
        <v>1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2745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2159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2422</v>
      </c>
      <c r="P7" s="249">
        <v>620</v>
      </c>
      <c r="Q7" s="250">
        <v>0</v>
      </c>
      <c r="R7" s="266" t="s">
        <v>832</v>
      </c>
      <c r="S7" s="248" t="s">
        <v>1901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2160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2423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2374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2375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2376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2161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2377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2424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4514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MOKUJI!B35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31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2200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2425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2426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2201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2332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2427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2162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2465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4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3220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MOKUJI!J6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sqref="A1:B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32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2746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2781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2747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1321</v>
      </c>
      <c r="O7" s="343" t="s">
        <v>2782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51" t="s">
        <v>1320</v>
      </c>
      <c r="C8" s="248" t="s">
        <v>314</v>
      </c>
      <c r="D8" s="249">
        <v>300</v>
      </c>
      <c r="E8" s="250">
        <v>0</v>
      </c>
      <c r="F8" s="351" t="s">
        <v>2476</v>
      </c>
      <c r="G8" s="248" t="s">
        <v>2748</v>
      </c>
      <c r="H8" s="249">
        <v>60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1322</v>
      </c>
      <c r="O8" s="343" t="s">
        <v>2783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5" t="s">
        <v>769</v>
      </c>
      <c r="C9" s="248" t="s">
        <v>316</v>
      </c>
      <c r="D9" s="249">
        <v>300</v>
      </c>
      <c r="E9" s="250">
        <v>0</v>
      </c>
      <c r="F9" s="351" t="s">
        <v>1328</v>
      </c>
      <c r="G9" s="248" t="s">
        <v>2749</v>
      </c>
      <c r="H9" s="249">
        <v>150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1324</v>
      </c>
      <c r="O9" s="343" t="s">
        <v>2784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351" t="s">
        <v>1323</v>
      </c>
      <c r="C10" s="248" t="s">
        <v>318</v>
      </c>
      <c r="D10" s="249">
        <v>405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1326</v>
      </c>
      <c r="O10" s="343" t="s">
        <v>2785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351" t="s">
        <v>1325</v>
      </c>
      <c r="C11" s="248" t="s">
        <v>315</v>
      </c>
      <c r="D11" s="249">
        <v>260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1329</v>
      </c>
      <c r="O11" s="343" t="s">
        <v>2477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351" t="s">
        <v>1327</v>
      </c>
      <c r="C12" s="248" t="s">
        <v>319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587</v>
      </c>
      <c r="L12" s="249" t="s">
        <v>587</v>
      </c>
      <c r="M12" s="250" t="s">
        <v>587</v>
      </c>
      <c r="N12" s="351" t="s">
        <v>1332</v>
      </c>
      <c r="O12" s="343" t="s">
        <v>2786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351" t="s">
        <v>1330</v>
      </c>
      <c r="C13" s="248" t="s">
        <v>317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587</v>
      </c>
      <c r="L13" s="249" t="s">
        <v>587</v>
      </c>
      <c r="M13" s="250" t="s">
        <v>587</v>
      </c>
      <c r="N13" s="351" t="s">
        <v>1334</v>
      </c>
      <c r="O13" s="343" t="s">
        <v>2478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351" t="s">
        <v>1331</v>
      </c>
      <c r="C14" s="248" t="s">
        <v>311</v>
      </c>
      <c r="D14" s="249">
        <v>220</v>
      </c>
      <c r="E14" s="250">
        <v>0</v>
      </c>
      <c r="F14" s="351"/>
      <c r="G14" s="248" t="s">
        <v>587</v>
      </c>
      <c r="H14" s="249" t="s">
        <v>587</v>
      </c>
      <c r="I14" s="250" t="s">
        <v>587</v>
      </c>
      <c r="J14" s="351"/>
      <c r="K14" s="248" t="s">
        <v>587</v>
      </c>
      <c r="L14" s="249" t="s">
        <v>587</v>
      </c>
      <c r="M14" s="250" t="s">
        <v>587</v>
      </c>
      <c r="N14" s="351" t="s">
        <v>1336</v>
      </c>
      <c r="O14" s="343" t="s">
        <v>2479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1333</v>
      </c>
      <c r="C15" s="248" t="s">
        <v>313</v>
      </c>
      <c r="D15" s="249">
        <v>490</v>
      </c>
      <c r="E15" s="250">
        <v>0</v>
      </c>
      <c r="F15" s="351"/>
      <c r="G15" s="248" t="s">
        <v>587</v>
      </c>
      <c r="H15" s="249" t="s">
        <v>587</v>
      </c>
      <c r="I15" s="250" t="s">
        <v>587</v>
      </c>
      <c r="J15" s="351"/>
      <c r="K15" s="248" t="s">
        <v>587</v>
      </c>
      <c r="L15" s="249" t="s">
        <v>587</v>
      </c>
      <c r="M15" s="250" t="s">
        <v>587</v>
      </c>
      <c r="N15" s="351" t="s">
        <v>1338</v>
      </c>
      <c r="O15" s="343" t="s">
        <v>2480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1335</v>
      </c>
      <c r="C16" s="248" t="s">
        <v>2428</v>
      </c>
      <c r="D16" s="249">
        <v>410</v>
      </c>
      <c r="E16" s="250">
        <v>0</v>
      </c>
      <c r="F16" s="351"/>
      <c r="G16" s="248" t="s">
        <v>587</v>
      </c>
      <c r="H16" s="249" t="s">
        <v>587</v>
      </c>
      <c r="I16" s="250" t="s">
        <v>587</v>
      </c>
      <c r="J16" s="351"/>
      <c r="K16" s="248" t="s">
        <v>587</v>
      </c>
      <c r="L16" s="249" t="s">
        <v>587</v>
      </c>
      <c r="M16" s="250" t="s">
        <v>587</v>
      </c>
      <c r="N16" s="351" t="s">
        <v>1340</v>
      </c>
      <c r="O16" s="343" t="s">
        <v>2787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1337</v>
      </c>
      <c r="C17" s="248" t="s">
        <v>320</v>
      </c>
      <c r="D17" s="249">
        <v>170</v>
      </c>
      <c r="E17" s="250">
        <v>0</v>
      </c>
      <c r="F17" s="351"/>
      <c r="G17" s="248" t="s">
        <v>587</v>
      </c>
      <c r="H17" s="249" t="s">
        <v>587</v>
      </c>
      <c r="I17" s="250" t="s">
        <v>587</v>
      </c>
      <c r="J17" s="351"/>
      <c r="K17" s="248" t="s">
        <v>587</v>
      </c>
      <c r="L17" s="249" t="s">
        <v>587</v>
      </c>
      <c r="M17" s="250" t="s">
        <v>587</v>
      </c>
      <c r="N17" s="351" t="s">
        <v>1342</v>
      </c>
      <c r="O17" s="343" t="s">
        <v>2788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1339</v>
      </c>
      <c r="C18" s="248" t="s">
        <v>2429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1345</v>
      </c>
      <c r="O18" s="343" t="s">
        <v>2481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1341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1346</v>
      </c>
      <c r="O19" s="343" t="s">
        <v>2482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1343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1347</v>
      </c>
      <c r="O20" s="343" t="s">
        <v>2789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1344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1348</v>
      </c>
      <c r="O21" s="343" t="s">
        <v>2483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1349</v>
      </c>
      <c r="O22" s="343" t="s">
        <v>2790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1350</v>
      </c>
      <c r="O23" s="343" t="s">
        <v>2484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1351</v>
      </c>
      <c r="O24" s="343" t="s">
        <v>2485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1352</v>
      </c>
      <c r="O25" s="343" t="s">
        <v>2486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1353</v>
      </c>
      <c r="O26" s="343" t="s">
        <v>2487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1354</v>
      </c>
      <c r="O27" s="372" t="s">
        <v>2488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66865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MOKUJI!J7</f>
        <v>45870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33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21</v>
      </c>
      <c r="W4" s="501" t="s">
        <v>16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1355</v>
      </c>
      <c r="C6" s="248" t="s">
        <v>2441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1358</v>
      </c>
      <c r="O6" s="248" t="s">
        <v>2564</v>
      </c>
      <c r="P6" s="249">
        <v>2630</v>
      </c>
      <c r="Q6" s="250">
        <v>0</v>
      </c>
      <c r="R6" s="351"/>
      <c r="S6" s="248"/>
      <c r="T6" s="249"/>
      <c r="U6" s="250"/>
      <c r="V6" s="351" t="s">
        <v>1356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4" t="s">
        <v>17</v>
      </c>
      <c r="B7" s="351" t="s">
        <v>1357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1364</v>
      </c>
      <c r="O7" s="248" t="s">
        <v>2285</v>
      </c>
      <c r="P7" s="249">
        <v>190</v>
      </c>
      <c r="Q7" s="250">
        <v>0</v>
      </c>
      <c r="R7" s="351"/>
      <c r="S7" s="248"/>
      <c r="T7" s="249"/>
      <c r="U7" s="250"/>
      <c r="V7" s="351" t="s">
        <v>1359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4"/>
      <c r="B8" s="351" t="s">
        <v>1360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1366</v>
      </c>
      <c r="O8" s="248" t="s">
        <v>2286</v>
      </c>
      <c r="P8" s="249">
        <v>320</v>
      </c>
      <c r="Q8" s="250">
        <v>0</v>
      </c>
      <c r="R8" s="351"/>
      <c r="S8" s="248"/>
      <c r="T8" s="249"/>
      <c r="U8" s="250"/>
      <c r="V8" s="351" t="s">
        <v>1361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4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1362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4"/>
      <c r="B10" s="351" t="s">
        <v>1363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1365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1367</v>
      </c>
      <c r="C49" s="248" t="s">
        <v>329</v>
      </c>
      <c r="D49" s="249">
        <v>740</v>
      </c>
      <c r="E49" s="250">
        <v>0</v>
      </c>
      <c r="F49" s="351" t="s">
        <v>1368</v>
      </c>
      <c r="G49" s="248" t="s">
        <v>2750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1370</v>
      </c>
      <c r="O49" s="248" t="s">
        <v>2565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18</v>
      </c>
      <c r="B50" s="351" t="s">
        <v>1369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1371</v>
      </c>
      <c r="O50" s="248" t="s">
        <v>2566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1372</v>
      </c>
      <c r="C79" s="248" t="s">
        <v>2442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1373</v>
      </c>
      <c r="O79" s="248" t="s">
        <v>2567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19</v>
      </c>
      <c r="B80" s="351" t="s">
        <v>1374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1375</v>
      </c>
      <c r="O80" s="248" t="s">
        <v>2455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1376</v>
      </c>
      <c r="O81" s="248" t="s">
        <v>2430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19495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MOKUJI!J8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34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21</v>
      </c>
      <c r="W4" s="501" t="s">
        <v>16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1377</v>
      </c>
      <c r="C6" s="248" t="s">
        <v>332</v>
      </c>
      <c r="D6" s="249">
        <v>20</v>
      </c>
      <c r="E6" s="250">
        <v>0</v>
      </c>
      <c r="F6" s="347" t="s">
        <v>1378</v>
      </c>
      <c r="G6" s="248" t="s">
        <v>2751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1379</v>
      </c>
      <c r="O6" s="248" t="s">
        <v>2287</v>
      </c>
      <c r="P6" s="249">
        <v>1465</v>
      </c>
      <c r="Q6" s="250">
        <v>0</v>
      </c>
      <c r="R6" s="348"/>
      <c r="S6" s="248"/>
      <c r="T6" s="249"/>
      <c r="U6" s="250"/>
      <c r="V6" s="350" t="s">
        <v>1380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4" t="s">
        <v>20</v>
      </c>
      <c r="B7" s="347" t="s">
        <v>1381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1382</v>
      </c>
      <c r="O7" s="248" t="s">
        <v>2288</v>
      </c>
      <c r="P7" s="249">
        <v>1770</v>
      </c>
      <c r="Q7" s="250">
        <v>0</v>
      </c>
      <c r="R7" s="347"/>
      <c r="S7" s="248"/>
      <c r="T7" s="249"/>
      <c r="U7" s="250"/>
      <c r="V7" s="351" t="s">
        <v>1383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4"/>
      <c r="B8" s="347" t="s">
        <v>1384</v>
      </c>
      <c r="C8" s="248" t="s">
        <v>2568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1385</v>
      </c>
      <c r="O8" s="248" t="s">
        <v>2289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1386</v>
      </c>
      <c r="O9" s="248" t="s">
        <v>2569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347" t="s">
        <v>1387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1388</v>
      </c>
      <c r="O10" s="248" t="s">
        <v>2570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347" t="s">
        <v>1389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1390</v>
      </c>
      <c r="O11" s="248" t="s">
        <v>2290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 t="s">
        <v>2534</v>
      </c>
      <c r="C12" s="248" t="s">
        <v>2535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1391</v>
      </c>
      <c r="O12" s="248" t="s">
        <v>2291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1392</v>
      </c>
      <c r="O13" s="248" t="s">
        <v>2571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1393</v>
      </c>
      <c r="O14" s="248" t="s">
        <v>2572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1394</v>
      </c>
      <c r="O15" s="248" t="s">
        <v>2456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1395</v>
      </c>
      <c r="O16" s="248" t="s">
        <v>2292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1396</v>
      </c>
      <c r="O17" s="248" t="s">
        <v>2293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1397</v>
      </c>
      <c r="O18" s="248" t="s">
        <v>2294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14105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MOKUJI!J9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35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1398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1399</v>
      </c>
      <c r="O6" s="248" t="s">
        <v>2573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1400</v>
      </c>
      <c r="O7" s="248" t="s">
        <v>2574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1401</v>
      </c>
      <c r="O8" s="248" t="s">
        <v>2295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1402</v>
      </c>
      <c r="O9" s="248" t="s">
        <v>2296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1403</v>
      </c>
      <c r="O49" s="248" t="s">
        <v>2297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/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1404</v>
      </c>
      <c r="C79" s="248" t="s">
        <v>338</v>
      </c>
      <c r="D79" s="267">
        <v>390</v>
      </c>
      <c r="E79" s="250">
        <v>0</v>
      </c>
      <c r="F79" s="347" t="s">
        <v>1405</v>
      </c>
      <c r="G79" s="248" t="s">
        <v>2752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1406</v>
      </c>
      <c r="O79" s="248" t="s">
        <v>2575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1407</v>
      </c>
      <c r="O80" s="248" t="s">
        <v>2530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1408</v>
      </c>
      <c r="O81" s="248" t="s">
        <v>2576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5320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MOKUJI!J10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36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16</v>
      </c>
      <c r="W4" s="501" t="s">
        <v>24</v>
      </c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1409</v>
      </c>
      <c r="C6" s="248" t="s">
        <v>339</v>
      </c>
      <c r="D6" s="249">
        <v>570</v>
      </c>
      <c r="E6" s="250">
        <v>0</v>
      </c>
      <c r="F6" s="347" t="s">
        <v>1410</v>
      </c>
      <c r="G6" s="248" t="s">
        <v>2753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1412</v>
      </c>
      <c r="O6" s="248" t="s">
        <v>2577</v>
      </c>
      <c r="P6" s="249">
        <v>3485</v>
      </c>
      <c r="Q6" s="250">
        <v>0</v>
      </c>
      <c r="R6" s="348"/>
      <c r="S6" s="248"/>
      <c r="T6" s="249"/>
      <c r="U6" s="250"/>
      <c r="V6" s="350" t="s">
        <v>1411</v>
      </c>
      <c r="W6" s="248" t="s">
        <v>2344</v>
      </c>
      <c r="X6" s="249">
        <v>5815</v>
      </c>
      <c r="Y6" s="250">
        <v>0</v>
      </c>
    </row>
    <row r="7" spans="1:26" s="252" customFormat="1" ht="12.75" customHeight="1">
      <c r="A7" s="504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16</v>
      </c>
      <c r="S47" s="501" t="s">
        <v>24</v>
      </c>
      <c r="T47" s="502"/>
      <c r="U47" s="503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1413</v>
      </c>
      <c r="O49" s="248" t="s">
        <v>2578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4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11300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MOKUJI!J11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37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16</v>
      </c>
      <c r="S4" s="501" t="s">
        <v>24</v>
      </c>
      <c r="T4" s="502"/>
      <c r="U4" s="503"/>
      <c r="V4" s="238"/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1414</v>
      </c>
      <c r="O6" s="248" t="s">
        <v>2579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16</v>
      </c>
      <c r="S47" s="501" t="s">
        <v>24</v>
      </c>
      <c r="T47" s="502"/>
      <c r="U47" s="503"/>
      <c r="V47" s="238"/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1415</v>
      </c>
      <c r="C49" s="248" t="s">
        <v>2677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1416</v>
      </c>
      <c r="O49" s="248" t="s">
        <v>2580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1417</v>
      </c>
      <c r="O50" s="248" t="s">
        <v>2298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1418</v>
      </c>
      <c r="O51" s="352" t="s">
        <v>2678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1419</v>
      </c>
      <c r="O52" s="340" t="s">
        <v>1971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1420</v>
      </c>
      <c r="O53" s="344" t="s">
        <v>2466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1421</v>
      </c>
      <c r="O54" s="248" t="s">
        <v>2299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1422</v>
      </c>
      <c r="O55" s="270" t="s">
        <v>2333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16</v>
      </c>
      <c r="S77" s="501" t="s">
        <v>24</v>
      </c>
      <c r="T77" s="502"/>
      <c r="U77" s="503"/>
      <c r="V77" s="238"/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1423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1424</v>
      </c>
      <c r="O79" s="248" t="s">
        <v>2345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1425</v>
      </c>
      <c r="O80" s="248" t="s">
        <v>2581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1426</v>
      </c>
      <c r="O81" s="248" t="s">
        <v>2300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1427</v>
      </c>
      <c r="O82" s="248" t="s">
        <v>2582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1428</v>
      </c>
      <c r="O83" s="248" t="s">
        <v>2583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6115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MOKUJI!J12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1">
        <v>2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 t="s">
        <v>587</v>
      </c>
      <c r="S4" s="544"/>
      <c r="T4" s="545"/>
      <c r="U4" s="316"/>
      <c r="V4" s="238" t="s">
        <v>587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1984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1815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1985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1986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1987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1988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1989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455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1990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2402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52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52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52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52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52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52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52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52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43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43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43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43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43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43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43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43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43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43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43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43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28935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2094</v>
      </c>
      <c r="V136" s="529">
        <f>MOKUJI!B7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/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38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15</v>
      </c>
      <c r="W4" s="501" t="s">
        <v>30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1429</v>
      </c>
      <c r="C6" s="248" t="s">
        <v>342</v>
      </c>
      <c r="D6" s="249">
        <v>790</v>
      </c>
      <c r="E6" s="250">
        <v>0</v>
      </c>
      <c r="F6" s="351" t="s">
        <v>2186</v>
      </c>
      <c r="G6" s="248" t="s">
        <v>2754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1430</v>
      </c>
      <c r="O6" s="248" t="s">
        <v>2301</v>
      </c>
      <c r="P6" s="249">
        <v>20</v>
      </c>
      <c r="Q6" s="250">
        <v>0</v>
      </c>
      <c r="R6" s="351"/>
      <c r="S6" s="248"/>
      <c r="T6" s="249"/>
      <c r="U6" s="407"/>
      <c r="V6" s="421" t="s">
        <v>1431</v>
      </c>
      <c r="W6" s="422" t="s">
        <v>1893</v>
      </c>
      <c r="X6" s="423">
        <v>6700</v>
      </c>
      <c r="Y6" s="424">
        <v>0</v>
      </c>
    </row>
    <row r="7" spans="1:26" s="252" customFormat="1" ht="12.75" customHeight="1" thickTop="1">
      <c r="A7" s="504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2187</v>
      </c>
      <c r="G7" s="248" t="s">
        <v>2755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1432</v>
      </c>
      <c r="O7" s="248" t="s">
        <v>2584</v>
      </c>
      <c r="P7" s="249">
        <v>55</v>
      </c>
      <c r="Q7" s="250">
        <v>0</v>
      </c>
      <c r="R7" s="351"/>
      <c r="S7" s="248"/>
      <c r="T7" s="249"/>
      <c r="U7" s="250"/>
      <c r="V7" s="247" t="s">
        <v>1507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1433</v>
      </c>
      <c r="O8" s="248" t="s">
        <v>2302</v>
      </c>
      <c r="P8" s="249">
        <v>30</v>
      </c>
      <c r="Q8" s="250">
        <v>0</v>
      </c>
      <c r="R8" s="266"/>
      <c r="S8" s="248"/>
      <c r="T8" s="249"/>
      <c r="U8" s="250"/>
      <c r="V8" s="251" t="s">
        <v>1508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1904</v>
      </c>
      <c r="O9" s="248" t="s">
        <v>2303</v>
      </c>
      <c r="P9" s="249">
        <v>30</v>
      </c>
      <c r="Q9" s="250">
        <v>0</v>
      </c>
      <c r="R9" s="266"/>
      <c r="S9" s="248"/>
      <c r="T9" s="249"/>
      <c r="U9" s="250"/>
      <c r="V9" s="251" t="s">
        <v>1509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1434</v>
      </c>
      <c r="O10" s="248" t="s">
        <v>2304</v>
      </c>
      <c r="P10" s="249">
        <v>15</v>
      </c>
      <c r="Q10" s="250">
        <v>0</v>
      </c>
      <c r="R10" s="266"/>
      <c r="S10" s="248"/>
      <c r="T10" s="249"/>
      <c r="U10" s="250"/>
      <c r="V10" s="251" t="s">
        <v>1906</v>
      </c>
      <c r="W10" s="248" t="s">
        <v>1905</v>
      </c>
      <c r="X10" s="249">
        <v>70</v>
      </c>
      <c r="Y10" s="250">
        <v>0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1435</v>
      </c>
      <c r="O11" s="248" t="s">
        <v>2305</v>
      </c>
      <c r="P11" s="249">
        <v>95</v>
      </c>
      <c r="Q11" s="250">
        <v>0</v>
      </c>
      <c r="R11" s="266"/>
      <c r="S11" s="248"/>
      <c r="T11" s="249"/>
      <c r="U11" s="250"/>
      <c r="V11" s="251" t="s">
        <v>1504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1436</v>
      </c>
      <c r="O12" s="248" t="s">
        <v>2585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1437</v>
      </c>
      <c r="O13" s="248" t="s">
        <v>2586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1438</v>
      </c>
      <c r="O14" s="248" t="s">
        <v>2431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15</v>
      </c>
      <c r="S47" s="501" t="s">
        <v>30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1439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1440</v>
      </c>
      <c r="O49" s="248" t="s">
        <v>2587</v>
      </c>
      <c r="P49" s="267">
        <v>365</v>
      </c>
      <c r="Q49" s="250">
        <v>0</v>
      </c>
      <c r="R49" s="266" t="s">
        <v>1510</v>
      </c>
      <c r="S49" s="248" t="s">
        <v>1511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4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1441</v>
      </c>
      <c r="O50" s="248" t="s">
        <v>1910</v>
      </c>
      <c r="P50" s="267">
        <v>35</v>
      </c>
      <c r="Q50" s="250">
        <v>0</v>
      </c>
      <c r="R50" s="266" t="s">
        <v>1512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1442</v>
      </c>
      <c r="O51" s="248" t="s">
        <v>2588</v>
      </c>
      <c r="P51" s="267">
        <v>325</v>
      </c>
      <c r="Q51" s="250">
        <v>0</v>
      </c>
      <c r="R51" s="409" t="s">
        <v>1513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1443</v>
      </c>
      <c r="O52" s="248" t="s">
        <v>2589</v>
      </c>
      <c r="P52" s="267">
        <v>690</v>
      </c>
      <c r="Q52" s="250">
        <v>0</v>
      </c>
      <c r="R52" s="434" t="s">
        <v>2340</v>
      </c>
      <c r="S52" s="435" t="s">
        <v>2339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1444</v>
      </c>
      <c r="O53" s="248" t="s">
        <v>2590</v>
      </c>
      <c r="P53" s="267">
        <v>1145</v>
      </c>
      <c r="Q53" s="250">
        <v>0</v>
      </c>
      <c r="R53" s="413" t="s">
        <v>1872</v>
      </c>
      <c r="S53" s="414" t="s">
        <v>1874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1873</v>
      </c>
      <c r="S54" s="418" t="s">
        <v>1875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16500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MOKUJI!J13</f>
        <v>45809</v>
      </c>
      <c r="W136" s="530"/>
      <c r="X136" s="530"/>
      <c r="Y136" s="530"/>
    </row>
    <row r="137" spans="1:25" ht="13.5" customHeight="1" thickBot="1">
      <c r="A137" s="332" t="s">
        <v>2195</v>
      </c>
    </row>
    <row r="138" spans="1:25" ht="13.5" customHeight="1" thickTop="1" thickBot="1">
      <c r="A138" s="332" t="s">
        <v>2489</v>
      </c>
      <c r="C138" s="406"/>
      <c r="D138" s="332" t="s">
        <v>2168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39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15</v>
      </c>
      <c r="S4" s="501" t="s">
        <v>30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1445</v>
      </c>
      <c r="O6" s="248" t="s">
        <v>2467</v>
      </c>
      <c r="P6" s="249">
        <v>585</v>
      </c>
      <c r="Q6" s="250">
        <v>0</v>
      </c>
      <c r="R6" s="317" t="s">
        <v>1514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1446</v>
      </c>
      <c r="O7" s="248" t="s">
        <v>2591</v>
      </c>
      <c r="P7" s="249">
        <v>55</v>
      </c>
      <c r="Q7" s="250">
        <v>0</v>
      </c>
      <c r="R7" s="266" t="s">
        <v>1515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1516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15</v>
      </c>
      <c r="S47" s="501" t="s">
        <v>30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1447</v>
      </c>
      <c r="O49" s="248" t="s">
        <v>2341</v>
      </c>
      <c r="P49" s="267">
        <v>15</v>
      </c>
      <c r="Q49" s="250">
        <v>0</v>
      </c>
      <c r="R49" s="266" t="s">
        <v>1517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1448</v>
      </c>
      <c r="O50" s="248" t="s">
        <v>2306</v>
      </c>
      <c r="P50" s="267">
        <v>55</v>
      </c>
      <c r="Q50" s="250">
        <v>0</v>
      </c>
      <c r="R50" s="266" t="s">
        <v>1518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1449</v>
      </c>
      <c r="O51" s="248" t="s">
        <v>2592</v>
      </c>
      <c r="P51" s="267">
        <v>200</v>
      </c>
      <c r="Q51" s="250">
        <v>0</v>
      </c>
      <c r="R51" s="266" t="s">
        <v>1519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1450</v>
      </c>
      <c r="O52" s="248" t="s">
        <v>2307</v>
      </c>
      <c r="P52" s="267">
        <v>85</v>
      </c>
      <c r="Q52" s="250">
        <v>0</v>
      </c>
      <c r="R52" s="266" t="s">
        <v>2386</v>
      </c>
      <c r="S52" s="248" t="s">
        <v>2387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1451</v>
      </c>
      <c r="O53" s="248" t="s">
        <v>2308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15</v>
      </c>
      <c r="S77" s="501" t="s">
        <v>30</v>
      </c>
      <c r="T77" s="502"/>
      <c r="U77" s="503"/>
      <c r="V77" s="238"/>
      <c r="W77" s="501"/>
      <c r="X77" s="502"/>
      <c r="Y77" s="503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1452</v>
      </c>
      <c r="O79" s="340" t="s">
        <v>2432</v>
      </c>
      <c r="P79" s="346">
        <v>55</v>
      </c>
      <c r="Q79" s="250">
        <v>0</v>
      </c>
      <c r="R79" s="404" t="s">
        <v>2388</v>
      </c>
      <c r="S79" s="401" t="s">
        <v>2389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1453</v>
      </c>
      <c r="O80" s="343" t="s">
        <v>2468</v>
      </c>
      <c r="P80" s="346">
        <v>35</v>
      </c>
      <c r="Q80" s="250">
        <v>0</v>
      </c>
      <c r="R80" s="337" t="s">
        <v>2390</v>
      </c>
      <c r="S80" s="270" t="s">
        <v>2391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1454</v>
      </c>
      <c r="O81" s="343" t="s">
        <v>2593</v>
      </c>
      <c r="P81" s="346">
        <v>135</v>
      </c>
      <c r="Q81" s="250">
        <v>0</v>
      </c>
      <c r="R81" s="337" t="s">
        <v>2392</v>
      </c>
      <c r="S81" s="270" t="s">
        <v>2393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2394</v>
      </c>
      <c r="S82" s="270" t="s">
        <v>2395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>
        <v>15</v>
      </c>
      <c r="S97" s="501" t="s">
        <v>30</v>
      </c>
      <c r="T97" s="502"/>
      <c r="U97" s="503"/>
      <c r="V97" s="238"/>
      <c r="W97" s="501"/>
      <c r="X97" s="502"/>
      <c r="Y97" s="503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1455</v>
      </c>
      <c r="O99" s="340" t="s">
        <v>2058</v>
      </c>
      <c r="P99" s="346">
        <v>110</v>
      </c>
      <c r="Q99" s="250">
        <v>0</v>
      </c>
      <c r="R99" s="404" t="s">
        <v>2396</v>
      </c>
      <c r="S99" s="401" t="s">
        <v>2397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1456</v>
      </c>
      <c r="O100" s="343" t="s">
        <v>2059</v>
      </c>
      <c r="P100" s="346">
        <v>70</v>
      </c>
      <c r="Q100" s="250">
        <v>0</v>
      </c>
      <c r="R100" s="337" t="s">
        <v>2398</v>
      </c>
      <c r="S100" s="270" t="s">
        <v>2399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4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1457</v>
      </c>
      <c r="O101" s="344" t="s">
        <v>2060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3760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MOKUJI!J14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40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2474</v>
      </c>
      <c r="C6" s="248" t="s">
        <v>2475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1459</v>
      </c>
      <c r="O6" s="248" t="s">
        <v>2594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37</v>
      </c>
      <c r="B7" s="351" t="s">
        <v>1458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1460</v>
      </c>
      <c r="O7" s="248" t="s">
        <v>2595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1461</v>
      </c>
      <c r="O8" s="248" t="s">
        <v>2596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5" t="s">
        <v>1463</v>
      </c>
      <c r="C9" s="248" t="s">
        <v>2597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1462</v>
      </c>
      <c r="O9" s="248" t="s">
        <v>2309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351" t="s">
        <v>1465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1464</v>
      </c>
      <c r="O10" s="248" t="s">
        <v>2598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351" t="s">
        <v>1467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1466</v>
      </c>
      <c r="O11" s="248" t="s">
        <v>2599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1468</v>
      </c>
      <c r="O12" s="248" t="s">
        <v>2310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1469</v>
      </c>
      <c r="O13" s="248" t="s">
        <v>2600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1470</v>
      </c>
      <c r="O14" s="248" t="s">
        <v>2601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1471</v>
      </c>
      <c r="O15" s="248" t="s">
        <v>2311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1472</v>
      </c>
      <c r="C49" s="248" t="s">
        <v>78</v>
      </c>
      <c r="D49" s="249">
        <v>2690</v>
      </c>
      <c r="E49" s="250">
        <v>0</v>
      </c>
      <c r="F49" s="351" t="s">
        <v>1473</v>
      </c>
      <c r="G49" s="248" t="s">
        <v>2756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1474</v>
      </c>
      <c r="O49" s="248" t="s">
        <v>2602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1475</v>
      </c>
      <c r="O50" s="248" t="s">
        <v>2603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1476</v>
      </c>
      <c r="O51" s="248" t="s">
        <v>2433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/>
      <c r="S77" s="501" t="s">
        <v>39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1477</v>
      </c>
      <c r="C79" s="248" t="s">
        <v>79</v>
      </c>
      <c r="D79" s="267">
        <v>510</v>
      </c>
      <c r="E79" s="250">
        <v>0</v>
      </c>
      <c r="F79" s="351" t="s">
        <v>1478</v>
      </c>
      <c r="G79" s="248" t="s">
        <v>2757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1479</v>
      </c>
      <c r="O79" s="248" t="s">
        <v>2604</v>
      </c>
      <c r="P79" s="267">
        <v>1765</v>
      </c>
      <c r="Q79" s="250">
        <v>0</v>
      </c>
      <c r="R79" s="351" t="s">
        <v>1480</v>
      </c>
      <c r="S79" s="248" t="s">
        <v>79</v>
      </c>
      <c r="T79" s="267">
        <v>3845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1481</v>
      </c>
      <c r="O80" s="248" t="s">
        <v>2605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1482</v>
      </c>
      <c r="O81" s="248" t="s">
        <v>2606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1483</v>
      </c>
      <c r="O82" s="248" t="s">
        <v>2434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1484</v>
      </c>
      <c r="O83" s="248" t="s">
        <v>2607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1485</v>
      </c>
      <c r="C99" s="248" t="s">
        <v>80</v>
      </c>
      <c r="D99" s="267">
        <v>1470</v>
      </c>
      <c r="E99" s="250">
        <v>0</v>
      </c>
      <c r="F99" s="351" t="s">
        <v>1486</v>
      </c>
      <c r="G99" s="248" t="s">
        <v>2758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1487</v>
      </c>
      <c r="O99" s="248" t="s">
        <v>2608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41</v>
      </c>
      <c r="B100" s="351" t="s">
        <v>1488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1489</v>
      </c>
      <c r="O100" s="248" t="s">
        <v>2609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351" t="s">
        <v>1490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1491</v>
      </c>
      <c r="O101" s="248" t="s">
        <v>2312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351" t="s">
        <v>1492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1493</v>
      </c>
      <c r="O102" s="248" t="s">
        <v>2610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4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hidden="1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hidden="1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hidden="1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hidden="1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41840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MOKUJI!J15</f>
        <v>45853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41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1494</v>
      </c>
      <c r="C6" s="248" t="s">
        <v>355</v>
      </c>
      <c r="D6" s="249">
        <v>110</v>
      </c>
      <c r="E6" s="250">
        <v>0</v>
      </c>
      <c r="F6" s="347" t="s">
        <v>1495</v>
      </c>
      <c r="G6" s="248" t="s">
        <v>2759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1496</v>
      </c>
      <c r="O6" s="248" t="s">
        <v>2611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42</v>
      </c>
      <c r="B7" s="347" t="s">
        <v>1497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1498</v>
      </c>
      <c r="O7" s="248" t="s">
        <v>2612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47" t="s">
        <v>1499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1500</v>
      </c>
      <c r="O8" s="248" t="s">
        <v>2613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1502</v>
      </c>
      <c r="O9" s="248" t="s">
        <v>2614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347" t="s">
        <v>1501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1505</v>
      </c>
      <c r="O10" s="248" t="s">
        <v>2313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/>
      <c r="S47" s="501"/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1506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1520</v>
      </c>
      <c r="O49" s="248" t="s">
        <v>2615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43</v>
      </c>
      <c r="B50" s="347" t="s">
        <v>1521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1523</v>
      </c>
      <c r="O50" s="248" t="s">
        <v>2616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347" t="s">
        <v>1522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1525</v>
      </c>
      <c r="O51" s="248" t="s">
        <v>2314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347" t="s">
        <v>1524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1526</v>
      </c>
      <c r="O52" s="248" t="s">
        <v>2315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1527</v>
      </c>
      <c r="O53" s="248" t="s">
        <v>2617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8475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MOKUJI!J16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42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1528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1529</v>
      </c>
      <c r="O6" s="248" t="s">
        <v>2618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44</v>
      </c>
      <c r="B7" s="347" t="s">
        <v>1530</v>
      </c>
      <c r="C7" s="248" t="s">
        <v>1870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1531</v>
      </c>
      <c r="O7" s="248" t="s">
        <v>2619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47" t="s">
        <v>1532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1533</v>
      </c>
      <c r="O8" s="248" t="s">
        <v>2316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1534</v>
      </c>
      <c r="O9" s="248" t="s">
        <v>2317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347" t="s">
        <v>1535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1536</v>
      </c>
      <c r="O10" s="248" t="s">
        <v>2469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347" t="s">
        <v>1537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1538</v>
      </c>
      <c r="O11" s="248" t="s">
        <v>2318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347" t="s">
        <v>1539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1540</v>
      </c>
      <c r="O12" s="248" t="s">
        <v>2620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347" t="s">
        <v>1541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1542</v>
      </c>
      <c r="O13" s="248" t="s">
        <v>2319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1543</v>
      </c>
      <c r="O14" s="248" t="s">
        <v>2320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1544</v>
      </c>
      <c r="O15" s="248" t="s">
        <v>2621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1545</v>
      </c>
      <c r="O16" s="248" t="s">
        <v>2622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1546</v>
      </c>
      <c r="O17" s="248" t="s">
        <v>2321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1547</v>
      </c>
      <c r="O18" s="248" t="s">
        <v>2623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1548</v>
      </c>
      <c r="O19" s="248" t="s">
        <v>2335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9915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MOKUJI!J17</f>
        <v>45809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43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13</v>
      </c>
      <c r="W4" s="501" t="s">
        <v>45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1549</v>
      </c>
      <c r="C6" s="248" t="s">
        <v>371</v>
      </c>
      <c r="D6" s="249">
        <v>510</v>
      </c>
      <c r="E6" s="250">
        <v>0</v>
      </c>
      <c r="F6" s="351" t="s">
        <v>2547</v>
      </c>
      <c r="G6" s="248" t="s">
        <v>2760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2548</v>
      </c>
      <c r="O6" s="340" t="s">
        <v>2624</v>
      </c>
      <c r="P6" s="341">
        <v>1040</v>
      </c>
      <c r="Q6" s="250">
        <v>0</v>
      </c>
      <c r="R6" s="387"/>
      <c r="S6" s="401"/>
      <c r="T6" s="341"/>
      <c r="U6" s="250"/>
      <c r="V6" s="351" t="s">
        <v>1550</v>
      </c>
      <c r="W6" s="248" t="s">
        <v>1866</v>
      </c>
      <c r="X6" s="249">
        <v>2820</v>
      </c>
      <c r="Y6" s="250">
        <v>0</v>
      </c>
    </row>
    <row r="7" spans="1:26" s="252" customFormat="1" ht="12.75" customHeight="1">
      <c r="A7" s="504" t="s">
        <v>46</v>
      </c>
      <c r="B7" s="351" t="s">
        <v>1551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2761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1552</v>
      </c>
      <c r="O7" s="343" t="s">
        <v>2625</v>
      </c>
      <c r="P7" s="341">
        <v>2265</v>
      </c>
      <c r="Q7" s="250">
        <v>0</v>
      </c>
      <c r="R7" s="387"/>
      <c r="S7" s="248"/>
      <c r="T7" s="341"/>
      <c r="U7" s="250"/>
      <c r="V7" s="351" t="s">
        <v>1555</v>
      </c>
      <c r="W7" s="248" t="s">
        <v>374</v>
      </c>
      <c r="X7" s="249">
        <v>4210</v>
      </c>
      <c r="Y7" s="250">
        <v>0</v>
      </c>
    </row>
    <row r="8" spans="1:26" s="252" customFormat="1" ht="12.75" customHeight="1">
      <c r="A8" s="504"/>
      <c r="B8" s="351" t="s">
        <v>1553</v>
      </c>
      <c r="C8" s="248" t="s">
        <v>2626</v>
      </c>
      <c r="D8" s="249">
        <v>330</v>
      </c>
      <c r="E8" s="250">
        <v>0</v>
      </c>
      <c r="F8" s="351" t="s">
        <v>779</v>
      </c>
      <c r="G8" s="248" t="s">
        <v>2762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1554</v>
      </c>
      <c r="O8" s="343" t="s">
        <v>2627</v>
      </c>
      <c r="P8" s="341">
        <v>3800</v>
      </c>
      <c r="Q8" s="250">
        <v>0</v>
      </c>
      <c r="R8" s="387"/>
      <c r="S8" s="248"/>
      <c r="T8" s="341"/>
      <c r="U8" s="250"/>
      <c r="V8" s="351" t="s">
        <v>1558</v>
      </c>
      <c r="W8" s="248" t="s">
        <v>375</v>
      </c>
      <c r="X8" s="249">
        <v>1710</v>
      </c>
      <c r="Y8" s="250">
        <v>0</v>
      </c>
    </row>
    <row r="9" spans="1:26" s="252" customFormat="1" ht="12.75" customHeight="1">
      <c r="A9" s="504"/>
      <c r="B9" s="385" t="s">
        <v>1556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2763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1557</v>
      </c>
      <c r="O9" s="343" t="s">
        <v>2628</v>
      </c>
      <c r="P9" s="341">
        <v>3115</v>
      </c>
      <c r="Q9" s="250">
        <v>0</v>
      </c>
      <c r="R9" s="387"/>
      <c r="S9" s="248"/>
      <c r="T9" s="341"/>
      <c r="U9" s="250"/>
      <c r="V9" s="351" t="s">
        <v>1561</v>
      </c>
      <c r="W9" s="248" t="s">
        <v>376</v>
      </c>
      <c r="X9" s="249">
        <v>2120</v>
      </c>
      <c r="Y9" s="250">
        <v>0</v>
      </c>
    </row>
    <row r="10" spans="1:26" s="252" customFormat="1" ht="12.75" customHeight="1">
      <c r="A10" s="504"/>
      <c r="B10" s="351" t="s">
        <v>1559</v>
      </c>
      <c r="C10" s="248" t="s">
        <v>2629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1560</v>
      </c>
      <c r="O10" s="343" t="s">
        <v>2630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1564</v>
      </c>
      <c r="W10" s="248" t="s">
        <v>377</v>
      </c>
      <c r="X10" s="249">
        <v>2430</v>
      </c>
      <c r="Y10" s="250">
        <v>0</v>
      </c>
    </row>
    <row r="11" spans="1:26" s="252" customFormat="1" ht="12.75" customHeight="1">
      <c r="A11" s="504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1562</v>
      </c>
      <c r="O11" s="343" t="s">
        <v>2631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1566</v>
      </c>
      <c r="W11" s="248" t="s">
        <v>379</v>
      </c>
      <c r="X11" s="249">
        <v>2480</v>
      </c>
      <c r="Y11" s="250">
        <v>0</v>
      </c>
    </row>
    <row r="12" spans="1:26" s="252" customFormat="1" ht="12.75" customHeight="1">
      <c r="A12" s="504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1563</v>
      </c>
      <c r="O12" s="343" t="s">
        <v>2632</v>
      </c>
      <c r="P12" s="341">
        <v>430</v>
      </c>
      <c r="Q12" s="250">
        <v>0</v>
      </c>
      <c r="R12" s="387"/>
      <c r="S12" s="248"/>
      <c r="T12" s="341"/>
      <c r="U12" s="250"/>
      <c r="V12" s="351" t="s">
        <v>1568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1565</v>
      </c>
      <c r="O13" s="372" t="s">
        <v>2633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1570</v>
      </c>
      <c r="W13" s="248" t="s">
        <v>381</v>
      </c>
      <c r="X13" s="249">
        <v>3060</v>
      </c>
      <c r="Y13" s="250">
        <v>0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1567</v>
      </c>
      <c r="O14" s="345" t="s">
        <v>2634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1571</v>
      </c>
      <c r="W14" s="248" t="s">
        <v>382</v>
      </c>
      <c r="X14" s="249">
        <v>3500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1569</v>
      </c>
      <c r="O15" s="270" t="s">
        <v>2163</v>
      </c>
      <c r="P15" s="341">
        <v>80</v>
      </c>
      <c r="Q15" s="250">
        <v>0</v>
      </c>
      <c r="R15" s="266"/>
      <c r="S15" s="248"/>
      <c r="T15" s="249"/>
      <c r="U15" s="250"/>
      <c r="V15" s="351" t="s">
        <v>1572</v>
      </c>
      <c r="W15" s="248" t="s">
        <v>383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2202</v>
      </c>
      <c r="O16" s="270" t="s">
        <v>2531</v>
      </c>
      <c r="P16" s="341">
        <v>35</v>
      </c>
      <c r="Q16" s="250">
        <v>0</v>
      </c>
      <c r="R16" s="266"/>
      <c r="S16" s="248"/>
      <c r="T16" s="249"/>
      <c r="U16" s="250"/>
      <c r="V16" s="351" t="s">
        <v>2370</v>
      </c>
      <c r="W16" s="248" t="s">
        <v>389</v>
      </c>
      <c r="X16" s="249">
        <v>2440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2371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2372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2373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51100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32270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51100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MOKUJI!J18</f>
        <v>45870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44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13</v>
      </c>
      <c r="S4" s="501" t="s">
        <v>45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1573</v>
      </c>
      <c r="C6" s="248" t="s">
        <v>384</v>
      </c>
      <c r="D6" s="249">
        <v>180</v>
      </c>
      <c r="E6" s="250">
        <v>0</v>
      </c>
      <c r="F6" s="347" t="s">
        <v>1576</v>
      </c>
      <c r="G6" s="248" t="s">
        <v>2764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1574</v>
      </c>
      <c r="O6" s="248" t="s">
        <v>2635</v>
      </c>
      <c r="P6" s="249">
        <v>150</v>
      </c>
      <c r="Q6" s="250">
        <v>0</v>
      </c>
      <c r="R6" s="348" t="s">
        <v>1582</v>
      </c>
      <c r="S6" s="248" t="s">
        <v>391</v>
      </c>
      <c r="T6" s="249">
        <v>2930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47</v>
      </c>
      <c r="B7" s="347" t="s">
        <v>1575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1577</v>
      </c>
      <c r="O7" s="248" t="s">
        <v>2336</v>
      </c>
      <c r="P7" s="249">
        <v>140</v>
      </c>
      <c r="Q7" s="250">
        <v>0</v>
      </c>
      <c r="R7" s="347" t="s">
        <v>1584</v>
      </c>
      <c r="S7" s="248" t="s">
        <v>392</v>
      </c>
      <c r="T7" s="249">
        <v>2880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47" t="s">
        <v>1578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1579</v>
      </c>
      <c r="O8" s="248" t="s">
        <v>2636</v>
      </c>
      <c r="P8" s="249">
        <v>405</v>
      </c>
      <c r="Q8" s="250">
        <v>0</v>
      </c>
      <c r="R8" s="347" t="s">
        <v>1585</v>
      </c>
      <c r="S8" s="248" t="s">
        <v>393</v>
      </c>
      <c r="T8" s="249">
        <v>2610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1580</v>
      </c>
      <c r="O9" s="248" t="s">
        <v>2637</v>
      </c>
      <c r="P9" s="249">
        <v>475</v>
      </c>
      <c r="Q9" s="250">
        <v>0</v>
      </c>
      <c r="R9" s="347" t="s">
        <v>1586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1581</v>
      </c>
      <c r="O10" s="248" t="s">
        <v>2638</v>
      </c>
      <c r="P10" s="249">
        <v>410</v>
      </c>
      <c r="Q10" s="250">
        <v>0</v>
      </c>
      <c r="R10" s="347" t="s">
        <v>1587</v>
      </c>
      <c r="S10" s="248" t="s">
        <v>395</v>
      </c>
      <c r="T10" s="249">
        <v>860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1583</v>
      </c>
      <c r="O11" s="248" t="s">
        <v>2639</v>
      </c>
      <c r="P11" s="249">
        <v>70</v>
      </c>
      <c r="Q11" s="250">
        <v>0</v>
      </c>
      <c r="R11" s="347" t="s">
        <v>1588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1589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1590</v>
      </c>
      <c r="S13" s="248" t="s">
        <v>398</v>
      </c>
      <c r="T13" s="249">
        <v>1110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1591</v>
      </c>
      <c r="S14" s="248" t="s">
        <v>399</v>
      </c>
      <c r="T14" s="249">
        <v>920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14265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12250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14265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MOKUJI!J19</f>
        <v>45870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45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13</v>
      </c>
      <c r="S4" s="501" t="s">
        <v>45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1592</v>
      </c>
      <c r="C6" s="248" t="s">
        <v>2472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1593</v>
      </c>
      <c r="O6" s="248" t="s">
        <v>2164</v>
      </c>
      <c r="P6" s="249">
        <v>195</v>
      </c>
      <c r="Q6" s="250">
        <v>0</v>
      </c>
      <c r="R6" s="351" t="s">
        <v>1594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1595</v>
      </c>
      <c r="O7" s="248" t="s">
        <v>2435</v>
      </c>
      <c r="P7" s="249">
        <v>755</v>
      </c>
      <c r="Q7" s="250">
        <v>0</v>
      </c>
      <c r="R7" s="351" t="s">
        <v>1596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1597</v>
      </c>
      <c r="O8" s="248" t="s">
        <v>2640</v>
      </c>
      <c r="P8" s="249">
        <v>765</v>
      </c>
      <c r="Q8" s="250">
        <v>0</v>
      </c>
      <c r="R8" s="351" t="s">
        <v>1598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1599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13</v>
      </c>
      <c r="S47" s="501" t="s">
        <v>45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1600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1601</v>
      </c>
      <c r="O49" s="248" t="s">
        <v>2641</v>
      </c>
      <c r="P49" s="267">
        <v>365</v>
      </c>
      <c r="Q49" s="250">
        <v>0</v>
      </c>
      <c r="R49" s="351" t="s">
        <v>1602</v>
      </c>
      <c r="S49" s="248" t="s">
        <v>404</v>
      </c>
      <c r="T49" s="267">
        <v>3620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49</v>
      </c>
      <c r="B50" s="351" t="s">
        <v>1603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1604</v>
      </c>
      <c r="O50" s="248" t="s">
        <v>2642</v>
      </c>
      <c r="P50" s="267">
        <v>260</v>
      </c>
      <c r="Q50" s="250">
        <v>0</v>
      </c>
      <c r="R50" s="351" t="s">
        <v>1605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1607</v>
      </c>
      <c r="O51" s="248" t="s">
        <v>2165</v>
      </c>
      <c r="P51" s="267">
        <v>15</v>
      </c>
      <c r="Q51" s="250">
        <v>0</v>
      </c>
      <c r="R51" s="351" t="s">
        <v>1606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1608</v>
      </c>
      <c r="S52" s="248" t="s">
        <v>408</v>
      </c>
      <c r="T52" s="267">
        <v>630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13</v>
      </c>
      <c r="S77" s="501" t="s">
        <v>45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1609</v>
      </c>
      <c r="C79" s="248" t="s">
        <v>2436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1610</v>
      </c>
      <c r="O79" s="248" t="s">
        <v>2643</v>
      </c>
      <c r="P79" s="267">
        <v>550</v>
      </c>
      <c r="Q79" s="250">
        <v>0</v>
      </c>
      <c r="R79" s="351" t="s">
        <v>1611</v>
      </c>
      <c r="S79" s="248" t="s">
        <v>410</v>
      </c>
      <c r="T79" s="267">
        <v>980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50</v>
      </c>
      <c r="B80" s="351" t="s">
        <v>1612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1613</v>
      </c>
      <c r="O80" s="248" t="s">
        <v>2437</v>
      </c>
      <c r="P80" s="267">
        <v>70</v>
      </c>
      <c r="Q80" s="250">
        <v>0</v>
      </c>
      <c r="R80" s="351" t="s">
        <v>1614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1615</v>
      </c>
      <c r="O81" s="248" t="s">
        <v>2644</v>
      </c>
      <c r="P81" s="267">
        <v>715</v>
      </c>
      <c r="Q81" s="250">
        <v>0</v>
      </c>
      <c r="R81" s="351" t="s">
        <v>1616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>
        <v>13</v>
      </c>
      <c r="S97" s="501" t="s">
        <v>45</v>
      </c>
      <c r="T97" s="502"/>
      <c r="U97" s="503"/>
      <c r="V97" s="238" t="s">
        <v>587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1622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1623</v>
      </c>
      <c r="O99" s="248" t="s">
        <v>2645</v>
      </c>
      <c r="P99" s="267">
        <v>890</v>
      </c>
      <c r="Q99" s="250">
        <v>0</v>
      </c>
      <c r="R99" s="351" t="s">
        <v>1624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51</v>
      </c>
      <c r="B100" s="351" t="s">
        <v>1625</v>
      </c>
      <c r="C100" s="248" t="s">
        <v>2523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1626</v>
      </c>
      <c r="O100" s="248" t="s">
        <v>2166</v>
      </c>
      <c r="P100" s="267">
        <v>60</v>
      </c>
      <c r="Q100" s="250">
        <v>0</v>
      </c>
      <c r="R100" s="351" t="s">
        <v>1627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1628</v>
      </c>
      <c r="O101" s="248" t="s">
        <v>2646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4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hidden="1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16355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MOKUJI!J20</f>
        <v>45870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5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1754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46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13</v>
      </c>
      <c r="S4" s="501" t="s">
        <v>45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1629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1630</v>
      </c>
      <c r="O6" s="248" t="s">
        <v>2647</v>
      </c>
      <c r="P6" s="249">
        <v>800</v>
      </c>
      <c r="Q6" s="250">
        <v>0</v>
      </c>
      <c r="R6" s="348" t="s">
        <v>1631</v>
      </c>
      <c r="S6" s="248" t="s">
        <v>418</v>
      </c>
      <c r="T6" s="249">
        <v>3980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52</v>
      </c>
      <c r="B7" s="347" t="s">
        <v>1632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1633</v>
      </c>
      <c r="O7" s="248" t="s">
        <v>2438</v>
      </c>
      <c r="P7" s="249">
        <v>45</v>
      </c>
      <c r="Q7" s="250">
        <v>0</v>
      </c>
      <c r="R7" s="347" t="s">
        <v>1634</v>
      </c>
      <c r="S7" s="248" t="s">
        <v>419</v>
      </c>
      <c r="T7" s="249">
        <v>1180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347" t="s">
        <v>1635</v>
      </c>
      <c r="C8" s="248" t="s">
        <v>2648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1636</v>
      </c>
      <c r="O8" s="248" t="s">
        <v>2649</v>
      </c>
      <c r="P8" s="249">
        <v>280</v>
      </c>
      <c r="Q8" s="250">
        <v>0</v>
      </c>
      <c r="R8" s="347" t="s">
        <v>1637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1640</v>
      </c>
      <c r="O9" s="248" t="s">
        <v>2650</v>
      </c>
      <c r="P9" s="249">
        <v>765</v>
      </c>
      <c r="Q9" s="250">
        <v>0</v>
      </c>
      <c r="R9" s="347" t="s">
        <v>1638</v>
      </c>
      <c r="S9" s="248" t="s">
        <v>422</v>
      </c>
      <c r="T9" s="249">
        <v>1460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1644</v>
      </c>
      <c r="O10" s="248" t="s">
        <v>2651</v>
      </c>
      <c r="P10" s="249">
        <v>115</v>
      </c>
      <c r="Q10" s="250">
        <v>0</v>
      </c>
      <c r="R10" s="347" t="s">
        <v>1639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1643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1645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1646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11440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13</v>
      </c>
      <c r="S47" s="501" t="s">
        <v>45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1647</v>
      </c>
      <c r="O49" s="248" t="s">
        <v>2167</v>
      </c>
      <c r="P49" s="267">
        <v>45</v>
      </c>
      <c r="Q49" s="250">
        <v>0</v>
      </c>
      <c r="R49" s="347" t="s">
        <v>1648</v>
      </c>
      <c r="S49" s="248" t="s">
        <v>427</v>
      </c>
      <c r="T49" s="267">
        <v>770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1649</v>
      </c>
      <c r="O50" s="248" t="s">
        <v>2652</v>
      </c>
      <c r="P50" s="267">
        <v>450</v>
      </c>
      <c r="Q50" s="250">
        <v>0</v>
      </c>
      <c r="R50" s="347" t="s">
        <v>1650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/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12745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MOKUJI!J21</f>
        <v>45870</v>
      </c>
      <c r="W136" s="530"/>
      <c r="X136" s="530"/>
      <c r="Y136" s="530"/>
    </row>
    <row r="137" spans="1:25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47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/>
      <c r="S4" s="501"/>
      <c r="T4" s="502"/>
      <c r="U4" s="503"/>
      <c r="V4" s="238">
        <v>14</v>
      </c>
      <c r="W4" s="501" t="s">
        <v>54</v>
      </c>
      <c r="X4" s="502"/>
      <c r="Y4" s="503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1651</v>
      </c>
      <c r="C6" s="248" t="s">
        <v>1909</v>
      </c>
      <c r="D6" s="249">
        <v>310</v>
      </c>
      <c r="E6" s="250">
        <v>0</v>
      </c>
      <c r="F6" s="363" t="s">
        <v>1652</v>
      </c>
      <c r="G6" s="248" t="s">
        <v>2765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1653</v>
      </c>
      <c r="O6" s="340" t="s">
        <v>2653</v>
      </c>
      <c r="P6" s="341">
        <v>1210</v>
      </c>
      <c r="Q6" s="250">
        <v>0</v>
      </c>
      <c r="R6" s="388"/>
      <c r="S6" s="401"/>
      <c r="T6" s="341"/>
      <c r="U6" s="250"/>
      <c r="V6" s="363" t="s">
        <v>1654</v>
      </c>
      <c r="W6" s="248" t="s">
        <v>2792</v>
      </c>
      <c r="X6" s="249">
        <v>1900</v>
      </c>
      <c r="Y6" s="250">
        <v>0</v>
      </c>
    </row>
    <row r="7" spans="1:26" s="252" customFormat="1" ht="12.75" customHeight="1">
      <c r="A7" s="504" t="s">
        <v>55</v>
      </c>
      <c r="B7" s="363" t="s">
        <v>1655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2766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1657</v>
      </c>
      <c r="O7" s="343" t="s">
        <v>2654</v>
      </c>
      <c r="P7" s="341">
        <v>2965</v>
      </c>
      <c r="Q7" s="250">
        <v>0</v>
      </c>
      <c r="R7" s="388"/>
      <c r="S7" s="270"/>
      <c r="T7" s="341"/>
      <c r="U7" s="250"/>
      <c r="V7" s="363" t="s">
        <v>1661</v>
      </c>
      <c r="W7" s="248" t="s">
        <v>2793</v>
      </c>
      <c r="X7" s="249">
        <v>3020</v>
      </c>
      <c r="Y7" s="250">
        <v>0</v>
      </c>
    </row>
    <row r="8" spans="1:26" s="252" customFormat="1" ht="12.75" customHeight="1">
      <c r="A8" s="504"/>
      <c r="B8" s="363" t="s">
        <v>1965</v>
      </c>
      <c r="C8" s="248" t="s">
        <v>1725</v>
      </c>
      <c r="D8" s="249">
        <v>50</v>
      </c>
      <c r="E8" s="250">
        <v>0</v>
      </c>
      <c r="F8" s="363" t="s">
        <v>1641</v>
      </c>
      <c r="G8" s="248" t="s">
        <v>1970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1660</v>
      </c>
      <c r="O8" s="343" t="s">
        <v>2655</v>
      </c>
      <c r="P8" s="341">
        <v>2235</v>
      </c>
      <c r="Q8" s="250">
        <v>0</v>
      </c>
      <c r="R8" s="388"/>
      <c r="S8" s="270"/>
      <c r="T8" s="341"/>
      <c r="U8" s="250"/>
      <c r="V8" s="363" t="s">
        <v>1664</v>
      </c>
      <c r="W8" s="248" t="s">
        <v>2558</v>
      </c>
      <c r="X8" s="249">
        <v>2580</v>
      </c>
      <c r="Y8" s="250">
        <v>0</v>
      </c>
    </row>
    <row r="9" spans="1:26" s="252" customFormat="1" ht="12.75" customHeight="1">
      <c r="A9" s="504"/>
      <c r="B9" s="353" t="s">
        <v>1658</v>
      </c>
      <c r="C9" s="248" t="s">
        <v>429</v>
      </c>
      <c r="D9" s="249">
        <v>340</v>
      </c>
      <c r="E9" s="250">
        <v>0</v>
      </c>
      <c r="F9" s="363" t="s">
        <v>1656</v>
      </c>
      <c r="G9" s="248" t="s">
        <v>2767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1663</v>
      </c>
      <c r="O9" s="343" t="s">
        <v>2656</v>
      </c>
      <c r="P9" s="341">
        <v>2435</v>
      </c>
      <c r="Q9" s="250">
        <v>0</v>
      </c>
      <c r="R9" s="388"/>
      <c r="S9" s="270"/>
      <c r="T9" s="341"/>
      <c r="U9" s="250"/>
      <c r="V9" s="363" t="s">
        <v>2794</v>
      </c>
      <c r="W9" s="248" t="s">
        <v>2795</v>
      </c>
      <c r="X9" s="249">
        <v>1090</v>
      </c>
      <c r="Y9" s="250">
        <v>0</v>
      </c>
    </row>
    <row r="10" spans="1:26" s="252" customFormat="1" ht="12.75" customHeight="1">
      <c r="A10" s="504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1659</v>
      </c>
      <c r="G10" s="248" t="s">
        <v>2768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1666</v>
      </c>
      <c r="O10" s="343" t="s">
        <v>2657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2796</v>
      </c>
      <c r="W10" s="248" t="s">
        <v>2797</v>
      </c>
      <c r="X10" s="249">
        <v>810</v>
      </c>
      <c r="Y10" s="250">
        <v>0</v>
      </c>
    </row>
    <row r="11" spans="1:26" s="252" customFormat="1" ht="12.75" customHeight="1">
      <c r="A11" s="504"/>
      <c r="B11" s="353" t="s">
        <v>1642</v>
      </c>
      <c r="C11" s="248" t="s">
        <v>431</v>
      </c>
      <c r="D11" s="249">
        <v>15</v>
      </c>
      <c r="E11" s="250">
        <v>0</v>
      </c>
      <c r="F11" s="363" t="s">
        <v>1662</v>
      </c>
      <c r="G11" s="248" t="s">
        <v>2769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1667</v>
      </c>
      <c r="O11" s="343" t="s">
        <v>2658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2798</v>
      </c>
      <c r="W11" s="248" t="s">
        <v>2799</v>
      </c>
      <c r="X11" s="249">
        <v>350</v>
      </c>
      <c r="Y11" s="250">
        <v>0</v>
      </c>
    </row>
    <row r="12" spans="1:26" s="252" customFormat="1" ht="12.75" customHeight="1">
      <c r="A12" s="504"/>
      <c r="B12" s="353"/>
      <c r="C12" s="248" t="s">
        <v>587</v>
      </c>
      <c r="D12" s="249" t="s">
        <v>587</v>
      </c>
      <c r="E12" s="250" t="s">
        <v>587</v>
      </c>
      <c r="F12" s="353" t="s">
        <v>1665</v>
      </c>
      <c r="G12" s="248" t="s">
        <v>2770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1668</v>
      </c>
      <c r="O12" s="343" t="s">
        <v>2659</v>
      </c>
      <c r="P12" s="341">
        <v>1360</v>
      </c>
      <c r="Q12" s="250">
        <v>0</v>
      </c>
      <c r="R12" s="388"/>
      <c r="S12" s="270"/>
      <c r="T12" s="341"/>
      <c r="U12" s="250"/>
      <c r="V12" s="363" t="s">
        <v>2800</v>
      </c>
      <c r="W12" s="248" t="s">
        <v>2801</v>
      </c>
      <c r="X12" s="249">
        <v>880</v>
      </c>
      <c r="Y12" s="250">
        <v>0</v>
      </c>
    </row>
    <row r="13" spans="1:26" s="252" customFormat="1" ht="12.75" customHeight="1">
      <c r="A13" s="504"/>
      <c r="B13" s="353"/>
      <c r="C13" s="248" t="s">
        <v>587</v>
      </c>
      <c r="D13" s="249" t="s">
        <v>587</v>
      </c>
      <c r="E13" s="250" t="s">
        <v>587</v>
      </c>
      <c r="F13" s="354" t="s">
        <v>1966</v>
      </c>
      <c r="G13" s="248" t="s">
        <v>2771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2549</v>
      </c>
      <c r="O13" s="343" t="s">
        <v>2660</v>
      </c>
      <c r="P13" s="341">
        <v>1815</v>
      </c>
      <c r="Q13" s="250">
        <v>0</v>
      </c>
      <c r="R13" s="388"/>
      <c r="S13" s="270"/>
      <c r="T13" s="341"/>
      <c r="U13" s="250"/>
      <c r="V13" s="363" t="s">
        <v>2802</v>
      </c>
      <c r="W13" s="248" t="s">
        <v>2803</v>
      </c>
      <c r="X13" s="249">
        <v>640</v>
      </c>
      <c r="Y13" s="250">
        <v>0</v>
      </c>
    </row>
    <row r="14" spans="1:26" s="252" customFormat="1" ht="12.75" customHeight="1">
      <c r="A14" s="504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1670</v>
      </c>
      <c r="O14" s="343" t="s">
        <v>2661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1669</v>
      </c>
      <c r="W14" s="248" t="s">
        <v>2804</v>
      </c>
      <c r="X14" s="249">
        <v>2980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1676</v>
      </c>
      <c r="O15" s="454" t="s">
        <v>2065</v>
      </c>
      <c r="P15" s="341">
        <v>855</v>
      </c>
      <c r="Q15" s="250">
        <v>0</v>
      </c>
      <c r="R15" s="388"/>
      <c r="S15" s="270"/>
      <c r="T15" s="341"/>
      <c r="U15" s="250"/>
      <c r="V15" s="363" t="s">
        <v>2776</v>
      </c>
      <c r="W15" s="248" t="s">
        <v>2777</v>
      </c>
      <c r="X15" s="249">
        <v>2220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1682</v>
      </c>
      <c r="O16" s="392" t="s">
        <v>1970</v>
      </c>
      <c r="P16" s="341">
        <v>230</v>
      </c>
      <c r="Q16" s="250">
        <v>0</v>
      </c>
      <c r="R16" s="388"/>
      <c r="S16" s="248"/>
      <c r="T16" s="341"/>
      <c r="U16" s="250"/>
      <c r="V16" s="363" t="s">
        <v>2778</v>
      </c>
      <c r="W16" s="248" t="s">
        <v>2806</v>
      </c>
      <c r="X16" s="249">
        <v>860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1671</v>
      </c>
      <c r="O17" s="248" t="s">
        <v>2662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2779</v>
      </c>
      <c r="W17" s="248" t="s">
        <v>2807</v>
      </c>
      <c r="X17" s="249">
        <v>690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2663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1672</v>
      </c>
      <c r="W18" s="248" t="s">
        <v>2805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1679</v>
      </c>
      <c r="O19" s="248" t="s">
        <v>2066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1673</v>
      </c>
      <c r="W19" s="248" t="s">
        <v>431</v>
      </c>
      <c r="X19" s="249">
        <v>90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1681</v>
      </c>
      <c r="O20" s="248" t="s">
        <v>2067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1674</v>
      </c>
      <c r="W20" s="248" t="s">
        <v>432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1683</v>
      </c>
      <c r="O21" s="248" t="s">
        <v>2068</v>
      </c>
      <c r="P21" s="249">
        <v>695</v>
      </c>
      <c r="Q21" s="250">
        <v>0</v>
      </c>
      <c r="R21" s="354"/>
      <c r="S21" s="248"/>
      <c r="T21" s="249"/>
      <c r="U21" s="250"/>
      <c r="V21" s="355" t="s">
        <v>1675</v>
      </c>
      <c r="W21" s="248" t="s">
        <v>433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1684</v>
      </c>
      <c r="O22" s="248" t="s">
        <v>2069</v>
      </c>
      <c r="P22" s="249">
        <v>240</v>
      </c>
      <c r="Q22" s="250">
        <v>0</v>
      </c>
      <c r="R22" s="354"/>
      <c r="S22" s="248"/>
      <c r="T22" s="249"/>
      <c r="U22" s="250"/>
      <c r="V22" s="355" t="s">
        <v>1677</v>
      </c>
      <c r="W22" s="248" t="s">
        <v>434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1685</v>
      </c>
      <c r="O23" s="248" t="s">
        <v>2070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 t="s">
        <v>1678</v>
      </c>
      <c r="W23" s="248" t="s">
        <v>435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 t="s">
        <v>1680</v>
      </c>
      <c r="W24" s="248" t="s">
        <v>436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01"/>
      <c r="D47" s="502"/>
      <c r="E47" s="503"/>
      <c r="F47" s="238"/>
      <c r="G47" s="501"/>
      <c r="H47" s="502"/>
      <c r="I47" s="503"/>
      <c r="J47" s="238"/>
      <c r="K47" s="501"/>
      <c r="L47" s="502"/>
      <c r="M47" s="503"/>
      <c r="N47" s="238"/>
      <c r="O47" s="501"/>
      <c r="P47" s="502"/>
      <c r="Q47" s="503"/>
      <c r="R47" s="238"/>
      <c r="S47" s="501"/>
      <c r="T47" s="502"/>
      <c r="U47" s="503"/>
      <c r="V47" s="238"/>
      <c r="W47" s="501"/>
      <c r="X47" s="502"/>
      <c r="Y47" s="503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4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4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4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4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4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53800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MOKUJI!J22</f>
        <v>45870</v>
      </c>
      <c r="W136" s="530"/>
      <c r="X136" s="530"/>
      <c r="Y136" s="530"/>
    </row>
    <row r="137" spans="1:25" s="391" customFormat="1" ht="13.5" customHeight="1">
      <c r="A137" s="390" t="s">
        <v>1975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3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 t="s">
        <v>587</v>
      </c>
      <c r="S4" s="544"/>
      <c r="T4" s="545"/>
      <c r="U4" s="316"/>
      <c r="V4" s="238" t="s">
        <v>587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1991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1816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1992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1993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1994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1995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1996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1997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1998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52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52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52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52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52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52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52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52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43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43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43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43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43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43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43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43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43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43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43660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2094</v>
      </c>
      <c r="V136" s="529">
        <f>MOKUJI!B8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48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14</v>
      </c>
      <c r="S4" s="501" t="s">
        <v>54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1686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1687</v>
      </c>
      <c r="O49" s="248" t="s">
        <v>2664</v>
      </c>
      <c r="P49" s="267">
        <v>1925</v>
      </c>
      <c r="Q49" s="250">
        <v>0</v>
      </c>
      <c r="R49" s="347" t="s">
        <v>1688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1690</v>
      </c>
      <c r="O50" s="248" t="s">
        <v>2665</v>
      </c>
      <c r="P50" s="267">
        <v>240</v>
      </c>
      <c r="Q50" s="250">
        <v>0</v>
      </c>
      <c r="R50" s="347" t="s">
        <v>1689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1692</v>
      </c>
      <c r="O51" s="248" t="s">
        <v>2071</v>
      </c>
      <c r="P51" s="267">
        <v>210</v>
      </c>
      <c r="Q51" s="250">
        <v>0</v>
      </c>
      <c r="R51" s="347" t="s">
        <v>1691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1694</v>
      </c>
      <c r="O52" s="248" t="s">
        <v>2666</v>
      </c>
      <c r="P52" s="267">
        <v>590</v>
      </c>
      <c r="Q52" s="250">
        <v>0</v>
      </c>
      <c r="R52" s="347" t="s">
        <v>1693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1696</v>
      </c>
      <c r="O53" s="248" t="s">
        <v>2072</v>
      </c>
      <c r="P53" s="267">
        <v>170</v>
      </c>
      <c r="Q53" s="250">
        <v>0</v>
      </c>
      <c r="R53" s="347" t="s">
        <v>1695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14</v>
      </c>
      <c r="S77" s="501" t="s">
        <v>54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1697</v>
      </c>
      <c r="O79" s="248" t="s">
        <v>2073</v>
      </c>
      <c r="P79" s="267">
        <v>310</v>
      </c>
      <c r="Q79" s="250">
        <v>0</v>
      </c>
      <c r="R79" s="347" t="s">
        <v>1698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4100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2093</v>
      </c>
      <c r="V136" s="529">
        <f>MOKUJI!J23</f>
        <v>45809</v>
      </c>
      <c r="W136" s="530"/>
      <c r="X136" s="530"/>
      <c r="Y136" s="530"/>
    </row>
    <row r="137" spans="1:25" s="391" customFormat="1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49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14</v>
      </c>
      <c r="S4" s="501" t="s">
        <v>54</v>
      </c>
      <c r="T4" s="502"/>
      <c r="U4" s="503"/>
      <c r="V4" s="238" t="s">
        <v>587</v>
      </c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1699</v>
      </c>
      <c r="O6" s="248" t="s">
        <v>2385</v>
      </c>
      <c r="P6" s="249">
        <v>120</v>
      </c>
      <c r="Q6" s="250">
        <v>0</v>
      </c>
      <c r="R6" s="348" t="s">
        <v>1700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1701</v>
      </c>
      <c r="O7" s="248" t="s">
        <v>2667</v>
      </c>
      <c r="P7" s="249">
        <v>1275</v>
      </c>
      <c r="Q7" s="250">
        <v>0</v>
      </c>
      <c r="R7" s="347" t="s">
        <v>1702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1703</v>
      </c>
      <c r="O8" s="248" t="s">
        <v>2061</v>
      </c>
      <c r="P8" s="249">
        <v>145</v>
      </c>
      <c r="Q8" s="250">
        <v>0</v>
      </c>
      <c r="R8" s="347" t="s">
        <v>1704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1705</v>
      </c>
      <c r="O9" s="248" t="s">
        <v>2668</v>
      </c>
      <c r="P9" s="249">
        <v>1075</v>
      </c>
      <c r="Q9" s="250">
        <v>0</v>
      </c>
      <c r="R9" s="347" t="s">
        <v>1706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1707</v>
      </c>
      <c r="O10" s="248" t="s">
        <v>2669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1708</v>
      </c>
      <c r="O11" s="248" t="s">
        <v>2670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1709</v>
      </c>
      <c r="O12" s="248" t="s">
        <v>2074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1711</v>
      </c>
      <c r="O49" s="248" t="s">
        <v>2470</v>
      </c>
      <c r="P49" s="267">
        <v>1630</v>
      </c>
      <c r="Q49" s="250">
        <v>0</v>
      </c>
      <c r="R49" s="347" t="s">
        <v>1710</v>
      </c>
      <c r="S49" s="248" t="s">
        <v>2519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01"/>
      <c r="D77" s="502"/>
      <c r="E77" s="503"/>
      <c r="F77" s="238"/>
      <c r="G77" s="501"/>
      <c r="H77" s="502"/>
      <c r="I77" s="503"/>
      <c r="J77" s="238"/>
      <c r="K77" s="501"/>
      <c r="L77" s="502"/>
      <c r="M77" s="503"/>
      <c r="N77" s="238"/>
      <c r="O77" s="501"/>
      <c r="P77" s="502"/>
      <c r="Q77" s="503"/>
      <c r="R77" s="238"/>
      <c r="S77" s="501"/>
      <c r="T77" s="502"/>
      <c r="U77" s="503"/>
      <c r="V77" s="238"/>
      <c r="W77" s="501"/>
      <c r="X77" s="502"/>
      <c r="Y77" s="503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4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4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4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4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4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4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4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4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01"/>
      <c r="D97" s="502"/>
      <c r="E97" s="503"/>
      <c r="F97" s="238"/>
      <c r="G97" s="501"/>
      <c r="H97" s="502"/>
      <c r="I97" s="503"/>
      <c r="J97" s="238"/>
      <c r="K97" s="501"/>
      <c r="L97" s="502"/>
      <c r="M97" s="503"/>
      <c r="N97" s="238"/>
      <c r="O97" s="501"/>
      <c r="P97" s="502"/>
      <c r="Q97" s="503"/>
      <c r="R97" s="238"/>
      <c r="S97" s="501"/>
      <c r="T97" s="502"/>
      <c r="U97" s="503"/>
      <c r="V97" s="238"/>
      <c r="W97" s="501"/>
      <c r="X97" s="502"/>
      <c r="Y97" s="503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4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4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4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5855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2093</v>
      </c>
      <c r="V136" s="529">
        <f>MOKUJI!J24</f>
        <v>45809</v>
      </c>
      <c r="W136" s="530"/>
      <c r="X136" s="530"/>
      <c r="Y136" s="530"/>
    </row>
    <row r="137" spans="1:25" s="391" customFormat="1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50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>
        <v>14</v>
      </c>
      <c r="S4" s="501" t="s">
        <v>54</v>
      </c>
      <c r="T4" s="502"/>
      <c r="U4" s="503"/>
      <c r="V4" s="238"/>
      <c r="W4" s="501"/>
      <c r="X4" s="502"/>
      <c r="Y4" s="503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1712</v>
      </c>
      <c r="C6" s="248" t="s">
        <v>448</v>
      </c>
      <c r="D6" s="249">
        <v>60</v>
      </c>
      <c r="E6" s="250">
        <v>0</v>
      </c>
      <c r="F6" s="347" t="s">
        <v>1713</v>
      </c>
      <c r="G6" s="248" t="s">
        <v>2772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1714</v>
      </c>
      <c r="O6" s="248" t="s">
        <v>2075</v>
      </c>
      <c r="P6" s="249">
        <v>145</v>
      </c>
      <c r="Q6" s="250">
        <v>0</v>
      </c>
      <c r="R6" s="348" t="s">
        <v>1715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4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1716</v>
      </c>
      <c r="O7" s="248" t="s">
        <v>2076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1717</v>
      </c>
      <c r="O8" s="248" t="s">
        <v>2077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1718</v>
      </c>
      <c r="O9" s="248" t="s">
        <v>2078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1719</v>
      </c>
      <c r="O10" s="248" t="s">
        <v>2079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4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>
        <v>14</v>
      </c>
      <c r="S47" s="501" t="s">
        <v>54</v>
      </c>
      <c r="T47" s="502"/>
      <c r="U47" s="503"/>
      <c r="V47" s="238" t="s">
        <v>587</v>
      </c>
      <c r="W47" s="501"/>
      <c r="X47" s="502"/>
      <c r="Y47" s="50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1720</v>
      </c>
      <c r="O49" s="248" t="s">
        <v>2671</v>
      </c>
      <c r="P49" s="267">
        <v>1530</v>
      </c>
      <c r="Q49" s="250">
        <v>0</v>
      </c>
      <c r="R49" s="347" t="s">
        <v>1721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4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1722</v>
      </c>
      <c r="O50" s="248" t="s">
        <v>2062</v>
      </c>
      <c r="P50" s="267">
        <v>305</v>
      </c>
      <c r="Q50" s="250">
        <v>0</v>
      </c>
      <c r="R50" s="347" t="s">
        <v>1723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4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1726</v>
      </c>
      <c r="O51" s="248" t="s">
        <v>2080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4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1727</v>
      </c>
      <c r="O52" s="248" t="s">
        <v>2081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4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4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4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4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4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01" t="s">
        <v>613</v>
      </c>
      <c r="D77" s="502"/>
      <c r="E77" s="503"/>
      <c r="F77" s="238" t="s">
        <v>580</v>
      </c>
      <c r="G77" s="501" t="s">
        <v>581</v>
      </c>
      <c r="H77" s="502"/>
      <c r="I77" s="503"/>
      <c r="J77" s="238" t="s">
        <v>582</v>
      </c>
      <c r="K77" s="501" t="s">
        <v>583</v>
      </c>
      <c r="L77" s="502"/>
      <c r="M77" s="503"/>
      <c r="N77" s="238" t="s">
        <v>584</v>
      </c>
      <c r="O77" s="501" t="s">
        <v>560</v>
      </c>
      <c r="P77" s="502"/>
      <c r="Q77" s="503"/>
      <c r="R77" s="238">
        <v>14</v>
      </c>
      <c r="S77" s="501" t="s">
        <v>54</v>
      </c>
      <c r="T77" s="502"/>
      <c r="U77" s="503"/>
      <c r="V77" s="238" t="s">
        <v>587</v>
      </c>
      <c r="W77" s="501"/>
      <c r="X77" s="502"/>
      <c r="Y77" s="503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1728</v>
      </c>
      <c r="O79" s="248" t="s">
        <v>2063</v>
      </c>
      <c r="P79" s="267">
        <v>170</v>
      </c>
      <c r="Q79" s="250">
        <v>0</v>
      </c>
      <c r="R79" s="347" t="s">
        <v>1729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4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1730</v>
      </c>
      <c r="O80" s="248" t="s">
        <v>2672</v>
      </c>
      <c r="P80" s="267">
        <v>3785</v>
      </c>
      <c r="Q80" s="250">
        <v>0</v>
      </c>
      <c r="R80" s="347" t="s">
        <v>1731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4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1734</v>
      </c>
      <c r="O81" s="248" t="s">
        <v>2082</v>
      </c>
      <c r="P81" s="267">
        <v>235</v>
      </c>
      <c r="Q81" s="250">
        <v>0</v>
      </c>
      <c r="R81" s="347" t="s">
        <v>1732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4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1735</v>
      </c>
      <c r="O82" s="248" t="s">
        <v>2673</v>
      </c>
      <c r="P82" s="267">
        <v>1025</v>
      </c>
      <c r="Q82" s="250">
        <v>0</v>
      </c>
      <c r="R82" s="347" t="s">
        <v>1733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4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4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4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4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4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01" t="s">
        <v>613</v>
      </c>
      <c r="D97" s="502"/>
      <c r="E97" s="503"/>
      <c r="F97" s="238" t="s">
        <v>580</v>
      </c>
      <c r="G97" s="501" t="s">
        <v>581</v>
      </c>
      <c r="H97" s="502"/>
      <c r="I97" s="503"/>
      <c r="J97" s="238" t="s">
        <v>582</v>
      </c>
      <c r="K97" s="501" t="s">
        <v>583</v>
      </c>
      <c r="L97" s="502"/>
      <c r="M97" s="503"/>
      <c r="N97" s="238" t="s">
        <v>584</v>
      </c>
      <c r="O97" s="501" t="s">
        <v>560</v>
      </c>
      <c r="P97" s="502"/>
      <c r="Q97" s="503"/>
      <c r="R97" s="238">
        <v>14</v>
      </c>
      <c r="S97" s="501" t="s">
        <v>54</v>
      </c>
      <c r="T97" s="502"/>
      <c r="U97" s="503"/>
      <c r="V97" s="238" t="s">
        <v>587</v>
      </c>
      <c r="W97" s="501"/>
      <c r="X97" s="502"/>
      <c r="Y97" s="503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1736</v>
      </c>
      <c r="O99" s="248" t="s">
        <v>2674</v>
      </c>
      <c r="P99" s="267">
        <v>845</v>
      </c>
      <c r="Q99" s="250">
        <v>0</v>
      </c>
      <c r="R99" s="347" t="s">
        <v>1737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4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4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4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4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4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4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hidden="1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16250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2093</v>
      </c>
      <c r="V136" s="529">
        <f>MOKUJI!J25</f>
        <v>45809</v>
      </c>
      <c r="W136" s="530"/>
      <c r="X136" s="530"/>
      <c r="Y136" s="530"/>
    </row>
    <row r="137" spans="1:25" s="391" customFormat="1" ht="13.5" customHeight="1">
      <c r="A137" s="390" t="s">
        <v>1975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4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1817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 t="s">
        <v>587</v>
      </c>
      <c r="S4" s="544"/>
      <c r="T4" s="545"/>
      <c r="U4" s="316"/>
      <c r="V4" s="238" t="s">
        <v>587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2197</v>
      </c>
      <c r="G6" s="248" t="s">
        <v>2184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1999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1503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2000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2001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2002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51" t="s">
        <v>662</v>
      </c>
      <c r="C10" s="248" t="s">
        <v>2086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2003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2004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2537</v>
      </c>
      <c r="G12" s="248" t="s">
        <v>2538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2492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2539</v>
      </c>
      <c r="G13" s="248" t="s">
        <v>2540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2493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2541</v>
      </c>
      <c r="G14" s="248" t="s">
        <v>2542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2005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2006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2007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2525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6"/>
      <c r="D47" s="547"/>
      <c r="E47" s="548"/>
      <c r="F47" s="321"/>
      <c r="G47" s="546"/>
      <c r="H47" s="547"/>
      <c r="I47" s="548"/>
      <c r="J47" s="320"/>
      <c r="K47" s="546"/>
      <c r="L47" s="547"/>
      <c r="M47" s="548"/>
      <c r="N47" s="321"/>
      <c r="O47" s="546"/>
      <c r="P47" s="547"/>
      <c r="Q47" s="548"/>
      <c r="R47" s="321"/>
      <c r="S47" s="546"/>
      <c r="T47" s="547"/>
      <c r="U47" s="548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52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52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52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52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52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52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52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52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43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43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43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43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43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43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43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43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43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43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61785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2095</v>
      </c>
      <c r="V136" s="529">
        <f>MOKUJI!B9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5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 t="s">
        <v>587</v>
      </c>
      <c r="S4" s="544"/>
      <c r="T4" s="545"/>
      <c r="U4" s="316"/>
      <c r="V4" s="238" t="s">
        <v>587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1822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2203</v>
      </c>
      <c r="O6" s="248" t="s">
        <v>1983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2008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681</v>
      </c>
      <c r="C8" s="248" t="s">
        <v>108</v>
      </c>
      <c r="D8" s="249">
        <v>1300</v>
      </c>
      <c r="E8" s="250">
        <v>0</v>
      </c>
      <c r="F8" s="266" t="s">
        <v>2324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2009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 t="s">
        <v>758</v>
      </c>
      <c r="C9" s="248" t="s">
        <v>2087</v>
      </c>
      <c r="D9" s="249">
        <v>1900</v>
      </c>
      <c r="E9" s="250">
        <v>0</v>
      </c>
      <c r="F9" s="266" t="s">
        <v>2325</v>
      </c>
      <c r="G9" s="248" t="s">
        <v>2545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2010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 t="s">
        <v>686</v>
      </c>
      <c r="C10" s="248" t="s">
        <v>112</v>
      </c>
      <c r="D10" s="249">
        <v>1400</v>
      </c>
      <c r="E10" s="250">
        <v>0</v>
      </c>
      <c r="F10" s="455" t="s">
        <v>2326</v>
      </c>
      <c r="G10" s="248" t="s">
        <v>2327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2011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 t="s">
        <v>688</v>
      </c>
      <c r="C11" s="248" t="s">
        <v>111</v>
      </c>
      <c r="D11" s="249">
        <v>1870</v>
      </c>
      <c r="E11" s="250">
        <v>0</v>
      </c>
      <c r="F11" s="455" t="s">
        <v>2328</v>
      </c>
      <c r="G11" s="248" t="s">
        <v>2329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2012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2013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2014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1724</v>
      </c>
      <c r="O14" s="248" t="s">
        <v>2015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 t="s">
        <v>587</v>
      </c>
      <c r="S47" s="544"/>
      <c r="T47" s="545"/>
      <c r="U47" s="316"/>
      <c r="V47" s="238" t="s">
        <v>587</v>
      </c>
      <c r="W47" s="544"/>
      <c r="X47" s="545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2016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2" t="s">
        <v>471</v>
      </c>
      <c r="B50" s="266" t="s">
        <v>695</v>
      </c>
      <c r="C50" s="248" t="s">
        <v>2088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2017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2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2018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2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2019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2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2020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2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2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2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2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3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3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3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3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3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3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3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3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3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3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4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4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69550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MOKUJI!B10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6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01" t="s">
        <v>613</v>
      </c>
      <c r="D4" s="502"/>
      <c r="E4" s="503"/>
      <c r="F4" s="238" t="s">
        <v>580</v>
      </c>
      <c r="G4" s="501" t="s">
        <v>581</v>
      </c>
      <c r="H4" s="502"/>
      <c r="I4" s="503"/>
      <c r="J4" s="238" t="s">
        <v>582</v>
      </c>
      <c r="K4" s="501" t="s">
        <v>583</v>
      </c>
      <c r="L4" s="502"/>
      <c r="M4" s="503"/>
      <c r="N4" s="238" t="s">
        <v>584</v>
      </c>
      <c r="O4" s="501" t="s">
        <v>560</v>
      </c>
      <c r="P4" s="502"/>
      <c r="Q4" s="503"/>
      <c r="R4" s="238" t="s">
        <v>587</v>
      </c>
      <c r="S4" s="544"/>
      <c r="T4" s="545"/>
      <c r="U4" s="316"/>
      <c r="V4" s="238" t="s">
        <v>587</v>
      </c>
      <c r="W4" s="544"/>
      <c r="X4" s="545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2494</v>
      </c>
      <c r="K6" s="248" t="s">
        <v>2495</v>
      </c>
      <c r="L6" s="249">
        <v>270</v>
      </c>
      <c r="M6" s="250">
        <v>0</v>
      </c>
      <c r="N6" s="317" t="s">
        <v>707</v>
      </c>
      <c r="O6" s="248" t="s">
        <v>2021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760</v>
      </c>
      <c r="I7" s="250">
        <v>0</v>
      </c>
      <c r="J7" s="266" t="s">
        <v>2496</v>
      </c>
      <c r="K7" s="248" t="s">
        <v>2497</v>
      </c>
      <c r="L7" s="249">
        <v>440</v>
      </c>
      <c r="M7" s="250">
        <v>0</v>
      </c>
      <c r="N7" s="266" t="s">
        <v>709</v>
      </c>
      <c r="O7" s="248" t="s">
        <v>2022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2498</v>
      </c>
      <c r="K8" s="248" t="s">
        <v>2499</v>
      </c>
      <c r="L8" s="249">
        <v>300</v>
      </c>
      <c r="M8" s="250">
        <v>0</v>
      </c>
      <c r="N8" s="266" t="s">
        <v>712</v>
      </c>
      <c r="O8" s="248" t="s">
        <v>2023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2500</v>
      </c>
      <c r="K9" s="248" t="s">
        <v>2501</v>
      </c>
      <c r="L9" s="249">
        <v>150</v>
      </c>
      <c r="M9" s="250">
        <v>0</v>
      </c>
      <c r="N9" s="266" t="s">
        <v>715</v>
      </c>
      <c r="O9" s="248" t="s">
        <v>2024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2502</v>
      </c>
      <c r="K10" s="248" t="s">
        <v>2503</v>
      </c>
      <c r="L10" s="249">
        <v>50</v>
      </c>
      <c r="M10" s="250">
        <v>0</v>
      </c>
      <c r="N10" s="266" t="s">
        <v>717</v>
      </c>
      <c r="O10" s="248" t="s">
        <v>2198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2791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66" t="s">
        <v>723</v>
      </c>
      <c r="C12" s="248" t="s">
        <v>125</v>
      </c>
      <c r="D12" s="249">
        <v>1140</v>
      </c>
      <c r="E12" s="250">
        <v>0</v>
      </c>
      <c r="F12" s="266" t="s">
        <v>1891</v>
      </c>
      <c r="G12" s="248" t="s">
        <v>1892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2025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66"/>
      <c r="C13" s="248" t="s">
        <v>587</v>
      </c>
      <c r="D13" s="249" t="s">
        <v>587</v>
      </c>
      <c r="E13" s="250" t="s">
        <v>587</v>
      </c>
      <c r="F13" s="266" t="s">
        <v>2808</v>
      </c>
      <c r="G13" s="248" t="s">
        <v>2809</v>
      </c>
      <c r="H13" s="249">
        <v>220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2026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2027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2504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2505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40760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01" t="s">
        <v>613</v>
      </c>
      <c r="D47" s="502"/>
      <c r="E47" s="503"/>
      <c r="F47" s="238" t="s">
        <v>580</v>
      </c>
      <c r="G47" s="501" t="s">
        <v>581</v>
      </c>
      <c r="H47" s="502"/>
      <c r="I47" s="503"/>
      <c r="J47" s="238" t="s">
        <v>582</v>
      </c>
      <c r="K47" s="501" t="s">
        <v>583</v>
      </c>
      <c r="L47" s="502"/>
      <c r="M47" s="503"/>
      <c r="N47" s="238" t="s">
        <v>584</v>
      </c>
      <c r="O47" s="501" t="s">
        <v>560</v>
      </c>
      <c r="P47" s="502"/>
      <c r="Q47" s="503"/>
      <c r="R47" s="238" t="s">
        <v>587</v>
      </c>
      <c r="S47" s="544"/>
      <c r="T47" s="545"/>
      <c r="U47" s="316"/>
      <c r="V47" s="238" t="s">
        <v>587</v>
      </c>
      <c r="W47" s="544"/>
      <c r="X47" s="545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2506</v>
      </c>
      <c r="K49" s="248" t="s">
        <v>2507</v>
      </c>
      <c r="L49" s="267">
        <v>620</v>
      </c>
      <c r="M49" s="250">
        <v>0</v>
      </c>
      <c r="N49" s="266" t="s">
        <v>729</v>
      </c>
      <c r="O49" s="248" t="s">
        <v>2521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2" t="s">
        <v>1818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2028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2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2508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2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2509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2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2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2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2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2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3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3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3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3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3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3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3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3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3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3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4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4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61530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MOKUJI!B11</f>
        <v>45870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21" t="s">
        <v>1760</v>
      </c>
      <c r="B1" s="522"/>
      <c r="C1" s="537" t="str">
        <f>MOKUJI!M29</f>
        <v>aaa</v>
      </c>
      <c r="D1" s="538"/>
      <c r="E1" s="538"/>
      <c r="F1" s="538"/>
      <c r="G1" s="539"/>
      <c r="H1" s="521" t="s">
        <v>1767</v>
      </c>
      <c r="I1" s="522"/>
      <c r="J1" s="535" t="str">
        <f>IF(MOKUJI!$M$31="","",MOKUJI!$M$31)</f>
        <v/>
      </c>
      <c r="K1" s="536"/>
      <c r="L1" s="536"/>
      <c r="M1" s="536"/>
      <c r="N1" s="533" t="str">
        <f>IF(J1="","",TEXT(J1,"（aaa）"))</f>
        <v/>
      </c>
      <c r="O1" s="534"/>
      <c r="P1" s="230" t="s">
        <v>1757</v>
      </c>
      <c r="Q1" s="527" t="str">
        <f>MOKUJI!M33</f>
        <v>ddd</v>
      </c>
      <c r="R1" s="528"/>
      <c r="S1" s="525" t="s">
        <v>1812</v>
      </c>
      <c r="T1" s="526"/>
      <c r="U1" s="523">
        <f>SUM(B135,F135,J135,N135,R135,V135)</f>
        <v>0</v>
      </c>
      <c r="V1" s="524"/>
      <c r="W1" s="517" t="str">
        <f>IF(U1=0,"",MOKUJI!M28)</f>
        <v/>
      </c>
      <c r="X1" s="518"/>
      <c r="Y1" s="231" t="s">
        <v>578</v>
      </c>
      <c r="Z1" s="398" t="s">
        <v>1914</v>
      </c>
    </row>
    <row r="2" spans="1:26" ht="19.899999999999999" customHeight="1">
      <c r="A2" s="521" t="s">
        <v>1813</v>
      </c>
      <c r="B2" s="522"/>
      <c r="C2" s="537" t="str">
        <f>MOKUJI!M30</f>
        <v>bbb</v>
      </c>
      <c r="D2" s="538"/>
      <c r="E2" s="538"/>
      <c r="F2" s="538"/>
      <c r="G2" s="539"/>
      <c r="H2" s="521" t="s">
        <v>1761</v>
      </c>
      <c r="I2" s="522"/>
      <c r="J2" s="540" t="str">
        <f>MOKUJI!M32</f>
        <v>ccc</v>
      </c>
      <c r="K2" s="541"/>
      <c r="L2" s="521" t="s">
        <v>1764</v>
      </c>
      <c r="M2" s="522"/>
      <c r="N2" s="531"/>
      <c r="O2" s="532"/>
      <c r="P2" s="521" t="s">
        <v>1758</v>
      </c>
      <c r="Q2" s="522"/>
      <c r="R2" s="519" t="str">
        <f>MOKUJI!M34</f>
        <v>eee</v>
      </c>
      <c r="S2" s="520"/>
      <c r="T2" s="520"/>
      <c r="U2" s="520"/>
      <c r="V2" s="520"/>
      <c r="W2" s="520"/>
      <c r="X2" s="520"/>
      <c r="Y2" s="233">
        <v>7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01" t="s">
        <v>613</v>
      </c>
      <c r="D4" s="502"/>
      <c r="E4" s="503"/>
      <c r="F4" s="334" t="s">
        <v>580</v>
      </c>
      <c r="G4" s="501" t="s">
        <v>581</v>
      </c>
      <c r="H4" s="502"/>
      <c r="I4" s="503"/>
      <c r="J4" s="334" t="s">
        <v>582</v>
      </c>
      <c r="K4" s="501" t="s">
        <v>583</v>
      </c>
      <c r="L4" s="502"/>
      <c r="M4" s="503"/>
      <c r="N4" s="334" t="s">
        <v>584</v>
      </c>
      <c r="O4" s="501" t="s">
        <v>560</v>
      </c>
      <c r="P4" s="502"/>
      <c r="Q4" s="503"/>
      <c r="R4" s="334" t="s">
        <v>587</v>
      </c>
      <c r="S4" s="544"/>
      <c r="T4" s="545"/>
      <c r="U4" s="316"/>
      <c r="V4" s="334" t="s">
        <v>587</v>
      </c>
      <c r="W4" s="544"/>
      <c r="X4" s="545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2029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4" t="s">
        <v>1819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2030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4"/>
      <c r="B8" s="251" t="s">
        <v>746</v>
      </c>
      <c r="C8" s="248" t="s">
        <v>135</v>
      </c>
      <c r="D8" s="249">
        <v>430</v>
      </c>
      <c r="E8" s="250">
        <v>0</v>
      </c>
      <c r="F8" s="251" t="s">
        <v>2185</v>
      </c>
      <c r="G8" s="248" t="s">
        <v>2204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2031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4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2032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4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2033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4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2034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4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2035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4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4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6" t="s">
        <v>613</v>
      </c>
      <c r="D47" s="547"/>
      <c r="E47" s="548"/>
      <c r="F47" s="321" t="s">
        <v>580</v>
      </c>
      <c r="G47" s="546" t="s">
        <v>581</v>
      </c>
      <c r="H47" s="547"/>
      <c r="I47" s="548"/>
      <c r="J47" s="320" t="s">
        <v>582</v>
      </c>
      <c r="K47" s="546" t="s">
        <v>583</v>
      </c>
      <c r="L47" s="547"/>
      <c r="M47" s="548"/>
      <c r="N47" s="321" t="s">
        <v>584</v>
      </c>
      <c r="O47" s="546" t="s">
        <v>560</v>
      </c>
      <c r="P47" s="547"/>
      <c r="Q47" s="548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2510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52" t="s">
        <v>1820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2036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52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2511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52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2512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52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2513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52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52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52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52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6"/>
      <c r="D77" s="547"/>
      <c r="E77" s="548"/>
      <c r="F77" s="321"/>
      <c r="G77" s="546"/>
      <c r="H77" s="547"/>
      <c r="I77" s="548"/>
      <c r="J77" s="320"/>
      <c r="K77" s="546"/>
      <c r="L77" s="547"/>
      <c r="M77" s="548"/>
      <c r="N77" s="321"/>
      <c r="O77" s="546"/>
      <c r="P77" s="547"/>
      <c r="Q77" s="548"/>
      <c r="R77" s="321"/>
      <c r="S77" s="546"/>
      <c r="T77" s="547"/>
      <c r="U77" s="548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43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43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43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43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43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43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43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43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6"/>
      <c r="D97" s="547"/>
      <c r="E97" s="548"/>
      <c r="F97" s="321"/>
      <c r="G97" s="546"/>
      <c r="H97" s="547"/>
      <c r="I97" s="548"/>
      <c r="J97" s="320"/>
      <c r="K97" s="546"/>
      <c r="L97" s="547"/>
      <c r="M97" s="548"/>
      <c r="N97" s="321"/>
      <c r="O97" s="546"/>
      <c r="P97" s="547"/>
      <c r="Q97" s="548"/>
      <c r="R97" s="321"/>
      <c r="S97" s="546"/>
      <c r="T97" s="547"/>
      <c r="U97" s="548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43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43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43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43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43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43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43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43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2" t="s">
        <v>611</v>
      </c>
      <c r="B117" s="505"/>
      <c r="C117" s="506"/>
      <c r="D117" s="506"/>
      <c r="E117" s="507"/>
      <c r="F117" s="505"/>
      <c r="G117" s="506"/>
      <c r="H117" s="506"/>
      <c r="I117" s="507"/>
      <c r="J117" s="505"/>
      <c r="K117" s="506"/>
      <c r="L117" s="506"/>
      <c r="M117" s="507"/>
      <c r="N117" s="505"/>
      <c r="O117" s="506"/>
      <c r="P117" s="506"/>
      <c r="Q117" s="507"/>
      <c r="R117" s="505"/>
      <c r="S117" s="506"/>
      <c r="T117" s="506"/>
      <c r="U117" s="507"/>
      <c r="V117" s="505"/>
      <c r="W117" s="506"/>
      <c r="X117" s="506"/>
      <c r="Y117" s="507"/>
    </row>
    <row r="118" spans="1:25" ht="13.5" customHeight="1">
      <c r="A118" s="543"/>
      <c r="B118" s="508"/>
      <c r="C118" s="509"/>
      <c r="D118" s="509"/>
      <c r="E118" s="510"/>
      <c r="F118" s="508"/>
      <c r="G118" s="509"/>
      <c r="H118" s="509"/>
      <c r="I118" s="510"/>
      <c r="J118" s="508"/>
      <c r="K118" s="509"/>
      <c r="L118" s="509"/>
      <c r="M118" s="510"/>
      <c r="N118" s="508"/>
      <c r="O118" s="509"/>
      <c r="P118" s="509"/>
      <c r="Q118" s="510"/>
      <c r="R118" s="508"/>
      <c r="S118" s="509"/>
      <c r="T118" s="509"/>
      <c r="U118" s="510"/>
      <c r="V118" s="508"/>
      <c r="W118" s="509"/>
      <c r="X118" s="509"/>
      <c r="Y118" s="510"/>
    </row>
    <row r="119" spans="1:25" ht="13.5" customHeight="1">
      <c r="A119" s="543"/>
      <c r="B119" s="508"/>
      <c r="C119" s="509"/>
      <c r="D119" s="509"/>
      <c r="E119" s="510"/>
      <c r="F119" s="508"/>
      <c r="G119" s="509"/>
      <c r="H119" s="509"/>
      <c r="I119" s="510"/>
      <c r="J119" s="508"/>
      <c r="K119" s="509"/>
      <c r="L119" s="509"/>
      <c r="M119" s="510"/>
      <c r="N119" s="508"/>
      <c r="O119" s="509"/>
      <c r="P119" s="509"/>
      <c r="Q119" s="510"/>
      <c r="R119" s="508"/>
      <c r="S119" s="509"/>
      <c r="T119" s="509"/>
      <c r="U119" s="510"/>
      <c r="V119" s="508"/>
      <c r="W119" s="509"/>
      <c r="X119" s="509"/>
      <c r="Y119" s="510"/>
    </row>
    <row r="120" spans="1:25" ht="13.5" customHeight="1">
      <c r="A120" s="543"/>
      <c r="B120" s="508"/>
      <c r="C120" s="509"/>
      <c r="D120" s="509"/>
      <c r="E120" s="510"/>
      <c r="F120" s="508"/>
      <c r="G120" s="509"/>
      <c r="H120" s="509"/>
      <c r="I120" s="510"/>
      <c r="J120" s="508"/>
      <c r="K120" s="509"/>
      <c r="L120" s="509"/>
      <c r="M120" s="510"/>
      <c r="N120" s="508"/>
      <c r="O120" s="509"/>
      <c r="P120" s="509"/>
      <c r="Q120" s="510"/>
      <c r="R120" s="508"/>
      <c r="S120" s="509"/>
      <c r="T120" s="509"/>
      <c r="U120" s="510"/>
      <c r="V120" s="508"/>
      <c r="W120" s="509"/>
      <c r="X120" s="509"/>
      <c r="Y120" s="510"/>
    </row>
    <row r="121" spans="1:25" ht="13.5" customHeight="1">
      <c r="A121" s="543"/>
      <c r="B121" s="508"/>
      <c r="C121" s="509"/>
      <c r="D121" s="509"/>
      <c r="E121" s="510"/>
      <c r="F121" s="508"/>
      <c r="G121" s="509"/>
      <c r="H121" s="509"/>
      <c r="I121" s="510"/>
      <c r="J121" s="508"/>
      <c r="K121" s="509"/>
      <c r="L121" s="509"/>
      <c r="M121" s="510"/>
      <c r="N121" s="508"/>
      <c r="O121" s="509"/>
      <c r="P121" s="509"/>
      <c r="Q121" s="510"/>
      <c r="R121" s="508"/>
      <c r="S121" s="509"/>
      <c r="T121" s="509"/>
      <c r="U121" s="510"/>
      <c r="V121" s="508"/>
      <c r="W121" s="509"/>
      <c r="X121" s="509"/>
      <c r="Y121" s="510"/>
    </row>
    <row r="122" spans="1:25" ht="13.5" customHeight="1">
      <c r="A122" s="543"/>
      <c r="B122" s="508"/>
      <c r="C122" s="509"/>
      <c r="D122" s="509"/>
      <c r="E122" s="510"/>
      <c r="F122" s="508"/>
      <c r="G122" s="509"/>
      <c r="H122" s="509"/>
      <c r="I122" s="510"/>
      <c r="J122" s="508"/>
      <c r="K122" s="509"/>
      <c r="L122" s="509"/>
      <c r="M122" s="510"/>
      <c r="N122" s="508"/>
      <c r="O122" s="509"/>
      <c r="P122" s="509"/>
      <c r="Q122" s="510"/>
      <c r="R122" s="508"/>
      <c r="S122" s="509"/>
      <c r="T122" s="509"/>
      <c r="U122" s="510"/>
      <c r="V122" s="508"/>
      <c r="W122" s="509"/>
      <c r="X122" s="509"/>
      <c r="Y122" s="510"/>
    </row>
    <row r="123" spans="1:25" ht="13.5" customHeight="1">
      <c r="A123" s="543"/>
      <c r="B123" s="508"/>
      <c r="C123" s="509"/>
      <c r="D123" s="509"/>
      <c r="E123" s="510"/>
      <c r="F123" s="508"/>
      <c r="G123" s="509"/>
      <c r="H123" s="509"/>
      <c r="I123" s="510"/>
      <c r="J123" s="508"/>
      <c r="K123" s="509"/>
      <c r="L123" s="509"/>
      <c r="M123" s="510"/>
      <c r="N123" s="508"/>
      <c r="O123" s="509"/>
      <c r="P123" s="509"/>
      <c r="Q123" s="510"/>
      <c r="R123" s="508"/>
      <c r="S123" s="509"/>
      <c r="T123" s="509"/>
      <c r="U123" s="510"/>
      <c r="V123" s="508"/>
      <c r="W123" s="509"/>
      <c r="X123" s="509"/>
      <c r="Y123" s="510"/>
    </row>
    <row r="124" spans="1:25" ht="13.5" customHeight="1">
      <c r="A124" s="543"/>
      <c r="B124" s="508"/>
      <c r="C124" s="509"/>
      <c r="D124" s="509"/>
      <c r="E124" s="510"/>
      <c r="F124" s="508"/>
      <c r="G124" s="509"/>
      <c r="H124" s="509"/>
      <c r="I124" s="510"/>
      <c r="J124" s="508"/>
      <c r="K124" s="509"/>
      <c r="L124" s="509"/>
      <c r="M124" s="510"/>
      <c r="N124" s="508"/>
      <c r="O124" s="509"/>
      <c r="P124" s="509"/>
      <c r="Q124" s="510"/>
      <c r="R124" s="508"/>
      <c r="S124" s="509"/>
      <c r="T124" s="509"/>
      <c r="U124" s="510"/>
      <c r="V124" s="508"/>
      <c r="W124" s="509"/>
      <c r="X124" s="509"/>
      <c r="Y124" s="510"/>
    </row>
    <row r="125" spans="1:25" ht="13.5" customHeight="1">
      <c r="A125" s="304"/>
      <c r="B125" s="508"/>
      <c r="C125" s="509"/>
      <c r="D125" s="509"/>
      <c r="E125" s="510"/>
      <c r="F125" s="508"/>
      <c r="G125" s="509"/>
      <c r="H125" s="509"/>
      <c r="I125" s="510"/>
      <c r="J125" s="508"/>
      <c r="K125" s="509"/>
      <c r="L125" s="509"/>
      <c r="M125" s="510"/>
      <c r="N125" s="508"/>
      <c r="O125" s="509"/>
      <c r="P125" s="509"/>
      <c r="Q125" s="510"/>
      <c r="R125" s="508"/>
      <c r="S125" s="509"/>
      <c r="T125" s="509"/>
      <c r="U125" s="510"/>
      <c r="V125" s="508"/>
      <c r="W125" s="509"/>
      <c r="X125" s="509"/>
      <c r="Y125" s="510"/>
    </row>
    <row r="126" spans="1:25" ht="13.5" customHeight="1">
      <c r="A126" s="304"/>
      <c r="B126" s="508"/>
      <c r="C126" s="509"/>
      <c r="D126" s="509"/>
      <c r="E126" s="510"/>
      <c r="F126" s="508"/>
      <c r="G126" s="509"/>
      <c r="H126" s="509"/>
      <c r="I126" s="510"/>
      <c r="J126" s="508"/>
      <c r="K126" s="509"/>
      <c r="L126" s="509"/>
      <c r="M126" s="510"/>
      <c r="N126" s="508"/>
      <c r="O126" s="509"/>
      <c r="P126" s="509"/>
      <c r="Q126" s="510"/>
      <c r="R126" s="508"/>
      <c r="S126" s="509"/>
      <c r="T126" s="509"/>
      <c r="U126" s="510"/>
      <c r="V126" s="508"/>
      <c r="W126" s="509"/>
      <c r="X126" s="509"/>
      <c r="Y126" s="510"/>
    </row>
    <row r="127" spans="1:25" ht="13.5" customHeight="1">
      <c r="A127" s="304"/>
      <c r="B127" s="508"/>
      <c r="C127" s="509"/>
      <c r="D127" s="509"/>
      <c r="E127" s="510"/>
      <c r="F127" s="508"/>
      <c r="G127" s="509"/>
      <c r="H127" s="509"/>
      <c r="I127" s="510"/>
      <c r="J127" s="508"/>
      <c r="K127" s="509"/>
      <c r="L127" s="509"/>
      <c r="M127" s="510"/>
      <c r="N127" s="508"/>
      <c r="O127" s="509"/>
      <c r="P127" s="509"/>
      <c r="Q127" s="510"/>
      <c r="R127" s="508"/>
      <c r="S127" s="509"/>
      <c r="T127" s="509"/>
      <c r="U127" s="510"/>
      <c r="V127" s="508"/>
      <c r="W127" s="509"/>
      <c r="X127" s="509"/>
      <c r="Y127" s="510"/>
    </row>
    <row r="128" spans="1:25" ht="13.5" customHeight="1">
      <c r="A128" s="304"/>
      <c r="B128" s="508"/>
      <c r="C128" s="509"/>
      <c r="D128" s="509"/>
      <c r="E128" s="510"/>
      <c r="F128" s="508"/>
      <c r="G128" s="509"/>
      <c r="H128" s="509"/>
      <c r="I128" s="510"/>
      <c r="J128" s="508"/>
      <c r="K128" s="509"/>
      <c r="L128" s="509"/>
      <c r="M128" s="510"/>
      <c r="N128" s="508"/>
      <c r="O128" s="509"/>
      <c r="P128" s="509"/>
      <c r="Q128" s="510"/>
      <c r="R128" s="508"/>
      <c r="S128" s="509"/>
      <c r="T128" s="509"/>
      <c r="U128" s="510"/>
      <c r="V128" s="508"/>
      <c r="W128" s="509"/>
      <c r="X128" s="509"/>
      <c r="Y128" s="510"/>
    </row>
    <row r="129" spans="1:25" ht="13.5" hidden="1" customHeight="1">
      <c r="A129" s="304"/>
      <c r="B129" s="508"/>
      <c r="C129" s="509"/>
      <c r="D129" s="509"/>
      <c r="E129" s="510"/>
      <c r="F129" s="508"/>
      <c r="G129" s="509"/>
      <c r="H129" s="509"/>
      <c r="I129" s="510"/>
      <c r="J129" s="508"/>
      <c r="K129" s="509"/>
      <c r="L129" s="509"/>
      <c r="M129" s="510"/>
      <c r="N129" s="508"/>
      <c r="O129" s="509"/>
      <c r="P129" s="509"/>
      <c r="Q129" s="510"/>
      <c r="R129" s="508"/>
      <c r="S129" s="509"/>
      <c r="T129" s="509"/>
      <c r="U129" s="510"/>
      <c r="V129" s="508"/>
      <c r="W129" s="509"/>
      <c r="X129" s="509"/>
      <c r="Y129" s="510"/>
    </row>
    <row r="130" spans="1:25" ht="13.5" hidden="1" customHeight="1">
      <c r="A130" s="304"/>
      <c r="B130" s="508"/>
      <c r="C130" s="509"/>
      <c r="D130" s="509"/>
      <c r="E130" s="510"/>
      <c r="F130" s="508"/>
      <c r="G130" s="509"/>
      <c r="H130" s="509"/>
      <c r="I130" s="510"/>
      <c r="J130" s="508"/>
      <c r="K130" s="509"/>
      <c r="L130" s="509"/>
      <c r="M130" s="510"/>
      <c r="N130" s="508"/>
      <c r="O130" s="509"/>
      <c r="P130" s="509"/>
      <c r="Q130" s="510"/>
      <c r="R130" s="508"/>
      <c r="S130" s="509"/>
      <c r="T130" s="509"/>
      <c r="U130" s="510"/>
      <c r="V130" s="508"/>
      <c r="W130" s="509"/>
      <c r="X130" s="509"/>
      <c r="Y130" s="510"/>
    </row>
    <row r="131" spans="1:25" ht="13.5" hidden="1" customHeight="1">
      <c r="A131" s="304"/>
      <c r="B131" s="508"/>
      <c r="C131" s="509"/>
      <c r="D131" s="509"/>
      <c r="E131" s="510"/>
      <c r="F131" s="508"/>
      <c r="G131" s="509"/>
      <c r="H131" s="509"/>
      <c r="I131" s="510"/>
      <c r="J131" s="508"/>
      <c r="K131" s="509"/>
      <c r="L131" s="509"/>
      <c r="M131" s="510"/>
      <c r="N131" s="508"/>
      <c r="O131" s="509"/>
      <c r="P131" s="509"/>
      <c r="Q131" s="510"/>
      <c r="R131" s="508"/>
      <c r="S131" s="509"/>
      <c r="T131" s="509"/>
      <c r="U131" s="510"/>
      <c r="V131" s="508"/>
      <c r="W131" s="509"/>
      <c r="X131" s="509"/>
      <c r="Y131" s="510"/>
    </row>
    <row r="132" spans="1:25" ht="13.5" hidden="1" customHeight="1">
      <c r="A132" s="304"/>
      <c r="B132" s="508"/>
      <c r="C132" s="509"/>
      <c r="D132" s="509"/>
      <c r="E132" s="510"/>
      <c r="F132" s="508"/>
      <c r="G132" s="509"/>
      <c r="H132" s="509"/>
      <c r="I132" s="510"/>
      <c r="J132" s="508"/>
      <c r="K132" s="509"/>
      <c r="L132" s="509"/>
      <c r="M132" s="510"/>
      <c r="N132" s="508"/>
      <c r="O132" s="509"/>
      <c r="P132" s="509"/>
      <c r="Q132" s="510"/>
      <c r="R132" s="508"/>
      <c r="S132" s="509"/>
      <c r="T132" s="509"/>
      <c r="U132" s="510"/>
      <c r="V132" s="508"/>
      <c r="W132" s="509"/>
      <c r="X132" s="509"/>
      <c r="Y132" s="510"/>
    </row>
    <row r="133" spans="1:25" ht="13.5" hidden="1" customHeight="1">
      <c r="A133" s="304"/>
      <c r="B133" s="508"/>
      <c r="C133" s="509"/>
      <c r="D133" s="509"/>
      <c r="E133" s="510"/>
      <c r="F133" s="508"/>
      <c r="G133" s="509"/>
      <c r="H133" s="509"/>
      <c r="I133" s="510"/>
      <c r="J133" s="508"/>
      <c r="K133" s="509"/>
      <c r="L133" s="509"/>
      <c r="M133" s="510"/>
      <c r="N133" s="508"/>
      <c r="O133" s="509"/>
      <c r="P133" s="509"/>
      <c r="Q133" s="510"/>
      <c r="R133" s="508"/>
      <c r="S133" s="509"/>
      <c r="T133" s="509"/>
      <c r="U133" s="510"/>
      <c r="V133" s="508"/>
      <c r="W133" s="509"/>
      <c r="X133" s="509"/>
      <c r="Y133" s="510"/>
    </row>
    <row r="134" spans="1:25" ht="13.5" customHeight="1">
      <c r="A134" s="331">
        <f>SUBTOTAL(9,A45,A75,A95,A115)</f>
        <v>54730</v>
      </c>
      <c r="B134" s="511"/>
      <c r="C134" s="512"/>
      <c r="D134" s="512"/>
      <c r="E134" s="513"/>
      <c r="F134" s="511"/>
      <c r="G134" s="512"/>
      <c r="H134" s="512"/>
      <c r="I134" s="513"/>
      <c r="J134" s="511"/>
      <c r="K134" s="512"/>
      <c r="L134" s="512"/>
      <c r="M134" s="513"/>
      <c r="N134" s="511"/>
      <c r="O134" s="512"/>
      <c r="P134" s="512"/>
      <c r="Q134" s="513"/>
      <c r="R134" s="511"/>
      <c r="S134" s="512"/>
      <c r="T134" s="512"/>
      <c r="U134" s="513"/>
      <c r="V134" s="511"/>
      <c r="W134" s="512"/>
      <c r="X134" s="512"/>
      <c r="Y134" s="513"/>
    </row>
    <row r="135" spans="1:25" ht="13.5" customHeight="1">
      <c r="A135" s="306" t="s">
        <v>612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2096</v>
      </c>
      <c r="V136" s="529">
        <f>MOKUJI!B12</f>
        <v>45809</v>
      </c>
      <c r="W136" s="530"/>
      <c r="X136" s="530"/>
      <c r="Y136" s="530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2025-05-22T07:07:48Z</cp:lastPrinted>
  <dcterms:created xsi:type="dcterms:W3CDTF">2011-11-12T09:19:26Z</dcterms:created>
  <dcterms:modified xsi:type="dcterms:W3CDTF">2025-07-22T06:52:19Z</dcterms:modified>
</cp:coreProperties>
</file>