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8_{E69F4BC0-5EA0-44F2-809A-85DAEC5251FD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K115" i="35"/>
  <c r="O53" i="2"/>
  <c r="S115" i="37"/>
  <c r="I102" i="2"/>
  <c r="O95" i="36"/>
  <c r="G115" i="35"/>
  <c r="C115" i="23"/>
  <c r="C115" i="25"/>
  <c r="C115" i="24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<sst xmlns="http://schemas.openxmlformats.org/spreadsheetml/2006/main" count="81328" uniqueCount="2802">
  <si>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</si>
  <si>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</si>
  <si>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</si>
  <si>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</si>
  <si>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</si>
  <si>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</si>
  <si>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</si>
  <si>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</si>
  <si>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</si>
  <si>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</si>
  <si>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</si>
  <si>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</si>
  <si>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</si>
  <si>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</si>
  <si>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</si>
  <si>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</si>
  <si>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</si>
  <si>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</si>
  <si>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</si>
  <si>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</si>
  <si>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</si>
  <si>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</si>
  <si>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</si>
  <si>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</si>
  <si>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</si>
  <si>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</si>
  <si>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</si>
  <si>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</si>
  <si>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</si>
  <si>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</si>
  <si>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</si>
  <si>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</si>
  <si>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</si>
  <si>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</si>
  <si>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</si>
  <si>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</si>
  <si>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</si>
  <si>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</si>
  <si>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</si>
  <si>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</si>
  <si>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</si>
  <si>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</si>
  <si>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</si>
  <si>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</si>
  <si>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</si>
  <si>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</si>
  <si>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</si>
  <si>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</si>
  <si>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</si>
  <si>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</si>
  <si>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</si>
  <si>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</si>
  <si>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</si>
  <si>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</si>
  <si>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</si>
  <si>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</si>
  <si>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</si>
  <si>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</si>
  <si>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</si>
  <si>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</si>
  <si>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</si>
  <si>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</si>
  <si>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</si>
  <si>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</si>
  <si>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</si>
  <si>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</si>
  <si>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</si>
  <si>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</si>
  <si>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</si>
  <si>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</si>
  <si>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</si>
  <si>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</si>
  <si>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</si>
  <si>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</si>
  <si>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</si>
  <si>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</si>
  <si>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</si>
  <si>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</si>
  <si>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</si>
  <si>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</si>
  <si>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</si>
  <si>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</si>
  <si>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</si>
  <si>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</si>
  <si>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</si>
  <si>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</si>
  <si>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</si>
  <si>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</si>
  <si>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</si>
  <si>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</si>
  <si>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</si>
  <si>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</si>
  <si>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</si>
  <si>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</si>
  <si>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</si>
  <si>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</si>
  <si>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</si>
  <si>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</si>
  <si>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</si>
  <si>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</si>
  <si>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</si>
  <si>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</si>
  <si>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</si>
  <si>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</si>
  <si>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</si>
  <si>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</si>
  <si>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</si>
  <si>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</si>
  <si>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</si>
  <si>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</si>
  <si>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</si>
  <si>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</si>
  <si>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</si>
  <si>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</si>
  <si>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</si>
  <si>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</si>
  <si>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</si>
  <si>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</si>
  <si>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</si>
  <si>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</si>
  <si>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</si>
  <si>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</si>
  <si>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</si>
  <si>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</si>
  <si>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</si>
  <si>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</si>
  <si>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</si>
  <si>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</si>
  <si>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</si>
  <si>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</si>
  <si>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</si>
  <si>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</si>
  <si>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</si>
  <si>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</si>
  <si>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</si>
  <si>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</si>
  <si>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</si>
  <si>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</si>
  <si>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</si>
  <si>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</si>
  <si>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</si>
  <si>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</si>
  <si>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</si>
  <si>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</si>
  <si>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</si>
  <si>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</si>
  <si>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</si>
  <si>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</si>
  <si>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</si>
  <si>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</si>
  <si>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</si>
  <si>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</si>
  <si>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</si>
  <si>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</si>
  <si>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</si>
  <si>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</si>
  <si>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</si>
  <si>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</si>
  <si>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</si>
  <si>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</si>
  <si>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</si>
  <si>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</si>
  <si>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</si>
  <si>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</si>
  <si>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</si>
  <si>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</si>
  <si>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</si>
  <si>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</si>
  <si>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</si>
  <si>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</si>
  <si>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</si>
  <si>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</si>
  <si>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</si>
  <si>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</si>
  <si>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</si>
  <si>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</si>
  <si>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</si>
  <si>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</si>
  <si>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</si>
  <si>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</si>
  <si>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</si>
  <si>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</si>
  <si>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</si>
  <si>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</si>
  <si>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</si>
  <si>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</si>
  <si>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</si>
  <si>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</si>
  <si>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</si>
  <si>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</si>
  <si>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</si>
  <si>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</si>
  <si>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</si>
  <si>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</si>
  <si>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</si>
  <si>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</si>
  <si>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</si>
  <si>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</si>
  <si>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</si>
  <si>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</si>
  <si>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</si>
  <si>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</si>
  <si>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</si>
  <si>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</si>
  <si>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</si>
  <si>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</si>
  <si>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</si>
  <si>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</si>
  <si>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</si>
  <si>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</si>
  <si>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</si>
  <si>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</si>
  <si>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</si>
  <si>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</si>
  <si>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</si>
  <si>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</si>
  <si>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</si>
  <si>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</si>
  <si>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</si>
  <si>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</si>
  <si>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</si>
  <si>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</si>
  <si>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</si>
  <si>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</si>
  <si>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</si>
  <si>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</si>
  <si>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</si>
  <si>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</si>
  <si>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</si>
  <si>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</si>
  <si>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</si>
  <si>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</si>
  <si>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</si>
  <si>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</si>
  <si>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</si>
  <si>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</si>
  <si>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</si>
  <si>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</si>
  <si>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</si>
  <si>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</si>
  <si>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</si>
  <si>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</si>
  <si>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</si>
  <si>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</si>
  <si>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</si>
  <si>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</si>
  <si>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</si>
  <si>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</si>
  <si>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</si>
  <si>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</si>
  <si>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</si>
  <si>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</si>
  <si>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</si>
  <si>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</si>
  <si>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</si>
  <si>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</si>
  <si>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</si>
  <si>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</si>
  <si>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</si>
  <si>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</si>
  <si>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</si>
  <si>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</si>
  <si>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</si>
  <si>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</si>
  <si>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</si>
  <si>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</si>
  <si>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</si>
  <si>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</si>
  <si>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</si>
  <si>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</si>
  <si>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</si>
  <si>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</si>
  <si>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</si>
  <si>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</si>
  <si>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</si>
  <si>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</si>
  <si>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</si>
  <si>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</si>
  <si>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</si>
  <si>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</si>
  <si>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</si>
  <si>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</si>
  <si>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</si>
  <si>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</si>
  <si>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</si>
  <si>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</si>
  <si>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</si>
  <si>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</si>
  <si>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</si>
  <si>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</si>
  <si>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</si>
  <si>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</si>
  <si>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</si>
  <si>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</si>
  <si>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02203127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</si>
  <si>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</si>
  <si>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</si>
  <si>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</si>
  <si>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</si>
  <si>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</si>
  <si>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</si>
  <si>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</si>
  <si>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</si>
  <si>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</si>
  <si>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</si>
  <si>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</si>
  <si>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</si>
  <si>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</si>
  <si>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</si>
  <si>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</si>
  <si>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</si>
  <si>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</si>
  <si>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</si>
  <si>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</si>
  <si>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</si>
  <si>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</si>
  <si>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</si>
  <si>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</si>
  <si>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</si>
  <si>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</si>
  <si>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</si>
  <si>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</si>
  <si>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</si>
  <si>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</si>
  <si>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</si>
  <si>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</si>
  <si>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</si>
  <si>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</si>
  <si>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</si>
  <si>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</si>
  <si>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</si>
  <si>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</si>
  <si>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</si>
  <si>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</si>
  <si>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</si>
  <si>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</si>
  <si>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</si>
  <si>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</si>
  <si>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</si>
  <si>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</si>
  <si>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</si>
  <si>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</si>
  <si>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</si>
  <si>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</si>
  <si>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</si>
  <si>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</si>
  <si>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</si>
  <si>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</si>
  <si>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</si>
  <si>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</si>
  <si>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</si>
  <si>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</si>
  <si>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</si>
  <si>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</si>
  <si>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</si>
  <si>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</si>
  <si>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</si>
  <si>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</si>
  <si>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</si>
  <si>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</si>
  <si>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</si>
  <si>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</si>
  <si>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</si>
  <si>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</si>
  <si>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</si>
  <si>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</si>
  <si>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</si>
  <si>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</si>
  <si>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</si>
  <si>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</si>
  <si>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</si>
  <si>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</si>
  <si>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</si>
  <si>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</si>
  <si>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</si>
  <si>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</si>
  <si>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</si>
  <si>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</si>
  <si>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</si>
  <si>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</si>
  <si>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</si>
  <si>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</si>
  <si>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</si>
  <si>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</si>
  <si>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</si>
  <si>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</si>
  <si>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</si>
  <si>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</si>
  <si>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</si>
  <si>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</si>
  <si>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</si>
  <si>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</si>
  <si>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</si>
  <si>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</si>
  <si>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</si>
  <si>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</si>
  <si>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</si>
  <si>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</si>
  <si>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</si>
  <si>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</si>
  <si>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</si>
  <si>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</si>
  <si>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</si>
  <si>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</si>
  <si>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</si>
  <si>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</si>
  <si>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</si>
  <si>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</si>
  <si>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</si>
  <si>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</si>
  <si>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</si>
  <si>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</si>
  <si>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</si>
  <si>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</si>
  <si>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</si>
  <si>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</si>
  <si>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</si>
  <si>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</si>
  <si>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</si>
  <si>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</si>
  <si>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</si>
  <si>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</si>
  <si>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</si>
  <si>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</si>
  <si>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</si>
  <si>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</si>
  <si>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</si>
  <si>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</si>
  <si>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</si>
  <si>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</si>
  <si>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</si>
  <si>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</si>
  <si>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</si>
  <si>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</si>
  <si>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</si>
  <si>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</si>
  <si>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</si>
  <si>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</si>
  <si>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</si>
  <si>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</si>
  <si>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</si>
  <si>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</si>
  <si>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</si>
  <si>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</si>
  <si>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</si>
  <si>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</si>
  <si>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</si>
  <si>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</si>
  <si>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</si>
  <si>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</si>
  <si>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</si>
  <si>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</si>
  <si>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</si>
  <si>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</si>
  <si>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</si>
  <si>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</si>
  <si>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</si>
  <si>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</si>
  <si>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</si>
  <si>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</si>
  <si>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</si>
  <si>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</si>
  <si>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</si>
  <si>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</si>
  <si>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</si>
  <si>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</si>
  <si>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</si>
  <si>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</si>
  <si>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</si>
  <si>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</si>
  <si>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</si>
  <si>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</si>
  <si>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</si>
  <si>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</si>
  <si>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</si>
  <si>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</si>
  <si>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</si>
  <si>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</si>
  <si>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</si>
  <si>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</si>
  <si>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</si>
  <si>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</si>
  <si>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</si>
  <si>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</si>
  <si>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</si>
  <si>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</si>
  <si>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</si>
  <si>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</si>
  <si>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</si>
  <si>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</si>
  <si>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</si>
  <si>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</si>
  <si>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</si>
  <si>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</si>
  <si>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</si>
  <si>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</si>
  <si>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</si>
  <si>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</si>
  <si>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</si>
  <si>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</si>
  <si>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</si>
  <si>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</si>
  <si>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</si>
  <si>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</si>
  <si>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</si>
  <si>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</si>
  <si>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</si>
  <si>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</si>
  <si>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</si>
  <si>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</si>
  <si>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</si>
  <si>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</si>
  <si>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</si>
  <si>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</si>
  <si>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</si>
  <si>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</si>
  <si>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</si>
  <si>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</si>
  <si>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</si>
  <si>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</si>
  <si>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</si>
  <si>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</si>
  <si>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</si>
  <si>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</si>
  <si>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</si>
  <si>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</si>
  <si>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</si>
  <si>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</si>
  <si>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</si>
  <si>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</si>
  <si>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</si>
  <si>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</si>
  <si>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</si>
  <si>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</si>
  <si>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</si>
  <si>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</si>
  <si>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</si>
  <si>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</si>
  <si>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</si>
  <si>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</si>
  <si>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</si>
  <si>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</si>
  <si>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</si>
  <si>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</si>
  <si>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</si>
  <si>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</si>
  <si>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</si>
  <si>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</si>
  <si>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</si>
  <si>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</si>
  <si>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</si>
  <si>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</si>
  <si>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</si>
  <si>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</si>
  <si>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</si>
  <si>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</si>
  <si>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</si>
  <si>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</si>
  <si>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</si>
  <si>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</si>
  <si>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</si>
  <si>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</si>
  <si>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</si>
  <si>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</si>
  <si>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</si>
  <si>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</si>
  <si>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</si>
  <si>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</si>
  <si>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</si>
  <si>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</si>
  <si>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</si>
  <si>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</si>
  <si>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</si>
  <si>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</si>
  <si>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</si>
  <si>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</si>
  <si>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</si>
  <si>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</si>
  <si>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</si>
  <si>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</si>
  <si>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</si>
  <si>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</si>
  <si>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</si>
  <si>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</si>
  <si>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</si>
  <si>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</si>
  <si>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</si>
  <si>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</si>
  <si>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</si>
  <si>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</si>
  <si>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</si>
  <si>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</si>
  <si>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</si>
  <si>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</si>
  <si>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</si>
  <si>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</si>
  <si>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</si>
  <si>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</si>
  <si>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</si>
  <si>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</si>
  <si>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</si>
  <si>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</si>
  <si>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</si>
  <si>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</si>
  <si>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</si>
  <si>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</si>
  <si>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</si>
  <si>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</si>
  <si>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</si>
  <si>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</si>
  <si>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</si>
  <si>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</si>
  <si>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</si>
  <si>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</si>
  <si>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</si>
  <si>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</si>
  <si>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</si>
  <si>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</si>
  <si>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</si>
  <si>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</si>
  <si>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</si>
  <si>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</si>
  <si>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</si>
  <si>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</si>
  <si>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</si>
  <si>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</si>
  <si>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</si>
  <si>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</si>
  <si>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</si>
  <si>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</si>
  <si>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</si>
  <si>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</si>
  <si>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</si>
  <si>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</si>
  <si>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</si>
  <si>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</si>
  <si>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</si>
  <si>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</si>
  <si>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</si>
  <si>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</si>
  <si>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</si>
  <si>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</si>
  <si>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</si>
  <si>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</si>
  <si>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</si>
  <si>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</si>
  <si>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</si>
  <si>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</si>
  <si>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</si>
  <si>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</si>
  <si>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</si>
  <si>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</si>
  <si>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</si>
  <si>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</si>
  <si>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</si>
  <si>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</si>
  <si>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</si>
  <si>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</si>
  <si>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</si>
  <si>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</si>
  <si>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</si>
  <si>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</si>
  <si>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</si>
  <si>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</si>
  <si>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</si>
  <si>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</si>
  <si>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</si>
  <si>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</si>
  <si>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</si>
  <si>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</si>
  <si>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</si>
  <si>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</si>
  <si>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</si>
  <si>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</si>
  <si>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</si>
  <si>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</si>
  <si>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</si>
  <si>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</si>
  <si>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</si>
  <si>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</si>
  <si>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</si>
  <si>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</si>
  <si>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</si>
  <si>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</si>
  <si>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</si>
  <si>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</si>
  <si>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</si>
  <si>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</si>
  <si>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</si>
  <si>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</si>
  <si>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</si>
  <si>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</si>
  <si>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</si>
  <si>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</si>
  <si>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</si>
  <si>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</si>
  <si>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</si>
  <si>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</si>
  <si>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</si>
  <si>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</si>
  <si>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</si>
  <si>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</si>
  <si>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</si>
  <si>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</si>
  <si>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</si>
  <si>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</si>
  <si>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</si>
  <si>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</si>
  <si>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</si>
  <si>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</si>
  <si>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</si>
  <si>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</si>
  <si>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</si>
  <si>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</si>
  <si>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</si>
  <si>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</si>
  <si>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</si>
  <si>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</si>
  <si>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</si>
  <si>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</si>
  <si>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</si>
  <si>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</si>
  <si>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</si>
  <si>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</si>
  <si>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</si>
  <si>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</si>
  <si>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</si>
  <si>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</si>
  <si>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</si>
  <si>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</si>
  <si>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</si>
  <si>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</si>
  <si>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</si>
  <si>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</si>
  <si>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</si>
  <si>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</si>
  <si>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</si>
  <si>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</si>
  <si>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</si>
  <si>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</si>
  <si>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</si>
  <si>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</si>
  <si>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</si>
  <si>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</si>
  <si>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</si>
  <si>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</si>
  <si>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</si>
  <si>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</si>
  <si>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</si>
  <si>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</si>
  <si>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</si>
  <si>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</si>
  <si>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</si>
  <si>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</si>
  <si>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</si>
  <si>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</si>
  <si>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</si>
  <si>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</si>
  <si>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</si>
  <si>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</si>
  <si>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</si>
  <si>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</si>
  <si>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</si>
  <si>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</si>
  <si>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</si>
  <si>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</si>
  <si>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</si>
  <si>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</si>
  <si>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</si>
  <si>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</si>
  <si>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</si>
  <si>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</si>
  <si>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</si>
  <si>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</si>
  <si>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</si>
  <si>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</si>
  <si>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</si>
  <si>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</si>
  <si>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</si>
  <si>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</si>
  <si>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</si>
  <si>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</si>
  <si>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</si>
  <si>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</si>
  <si>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</si>
  <si>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</si>
  <si>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</si>
  <si>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</si>
  <si>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</si>
  <si>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</si>
  <si>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</si>
  <si>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</si>
  <si>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</si>
  <si>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</si>
  <si>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</si>
  <si>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</si>
  <si>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</si>
  <si>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</si>
  <si>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</si>
  <si>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</si>
  <si>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</si>
  <si>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</si>
  <si>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</si>
  <si>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</si>
  <si>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</si>
  <si>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</si>
  <si>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</si>
  <si>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</si>
  <si>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</si>
  <si>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</si>
  <si>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</si>
  <si>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</si>
  <si>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</si>
  <si>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</si>
  <si>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</si>
  <si>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</si>
  <si>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</si>
  <si>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</si>
  <si>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</si>
  <si>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</si>
  <si>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</si>
  <si>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</si>
  <si>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</si>
  <si>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</si>
  <si>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</si>
  <si>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</si>
  <si>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</si>
  <si>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</si>
  <si>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</si>
  <si>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</si>
  <si>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</si>
  <si>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</si>
  <si>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</si>
  <si>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</si>
  <si>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</si>
  <si>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</si>
  <si>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</si>
  <si>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</si>
  <si>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</si>
  <si>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</si>
  <si>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</si>
  <si>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</si>
  <si>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</si>
  <si>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</si>
  <si>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02203015</t>
  </si>
  <si>
    <t>06203016</t>
  </si>
  <si>
    <t>01203029</t>
  </si>
  <si>
    <t>02203021</t>
  </si>
  <si>
    <t>06203022</t>
  </si>
  <si>
    <t>苫小牧緑丘</t>
  </si>
  <si>
    <t>01203035</t>
  </si>
  <si>
    <t>02203050</t>
  </si>
  <si>
    <t>06203039</t>
  </si>
  <si>
    <t>02203073</t>
  </si>
  <si>
    <t>06203045</t>
  </si>
  <si>
    <t>01203058</t>
  </si>
  <si>
    <t>02203080</t>
  </si>
  <si>
    <t>01203064</t>
  </si>
  <si>
    <t>02203096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</si>
  <si>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</si>
  <si>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</si>
  <si>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</si>
  <si>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</si>
  <si>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</si>
  <si>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</si>
  <si>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</si>
  <si>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</si>
  <si>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</si>
  <si>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</si>
  <si>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</si>
  <si>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</si>
  <si>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</si>
  <si>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</si>
  <si>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</si>
  <si>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</si>
  <si>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</si>
  <si>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</si>
  <si>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</si>
  <si>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</si>
  <si>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</si>
  <si>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</si>
  <si>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</si>
  <si>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</si>
  <si>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</si>
  <si>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</si>
  <si>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</si>
  <si>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</si>
  <si>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</si>
  <si>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</si>
  <si>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</si>
  <si>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</si>
  <si>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</si>
  <si>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</si>
  <si>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</si>
  <si>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</si>
  <si>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</si>
  <si>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</si>
  <si>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</si>
  <si>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</si>
  <si>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</si>
  <si>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</si>
  <si>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</si>
  <si>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</si>
  <si>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</si>
  <si>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</si>
  <si>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</si>
  <si>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</si>
  <si>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</si>
  <si>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</si>
  <si>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</si>
  <si>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</si>
  <si>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</si>
  <si>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</si>
  <si>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</si>
  <si>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</si>
  <si>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</si>
  <si>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</si>
  <si>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</si>
  <si>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</si>
  <si>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</si>
  <si>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</si>
  <si>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</si>
  <si>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</si>
  <si>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</si>
  <si>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</si>
  <si>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</si>
  <si>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</si>
  <si>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</si>
  <si>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</si>
  <si>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</si>
  <si>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</si>
  <si>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</si>
  <si>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</si>
  <si>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</si>
  <si>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</si>
  <si>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</si>
  <si>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</si>
  <si>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</si>
  <si>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</si>
  <si>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</si>
  <si>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</si>
  <si>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</si>
  <si>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</si>
  <si>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</si>
  <si>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</si>
  <si>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</si>
  <si>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</si>
  <si>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</si>
  <si>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</si>
  <si>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</si>
  <si>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</si>
  <si>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</si>
  <si>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</si>
  <si>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</si>
  <si>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</si>
  <si>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</si>
  <si>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</si>
  <si>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</si>
  <si>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</si>
  <si>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</si>
  <si>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</si>
  <si>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</si>
  <si>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</si>
  <si>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</si>
  <si>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</si>
  <si>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</si>
  <si>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</si>
  <si>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</si>
  <si>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</si>
  <si>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</si>
  <si>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</si>
  <si>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</si>
  <si>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</si>
  <si>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</si>
  <si>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</si>
  <si>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</si>
  <si>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</si>
  <si>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</si>
  <si>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</si>
  <si>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</si>
  <si>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</si>
  <si>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</si>
  <si>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</si>
  <si>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</si>
  <si>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</si>
  <si>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</si>
  <si>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</si>
  <si>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</si>
  <si>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</si>
  <si>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</si>
  <si>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</si>
  <si>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</si>
  <si>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</si>
  <si>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</si>
  <si>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</si>
  <si>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</si>
  <si>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</si>
  <si>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</si>
  <si>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</si>
  <si>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</si>
  <si>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</si>
  <si>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</si>
  <si>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</si>
  <si>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</si>
  <si>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</si>
  <si>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</si>
  <si>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</si>
  <si>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</si>
  <si>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</si>
  <si>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</si>
  <si>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</si>
  <si>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</si>
  <si>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</si>
  <si>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</si>
  <si>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</si>
  <si>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</si>
  <si>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</si>
  <si>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</si>
  <si>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</si>
  <si>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</si>
  <si>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</si>
  <si>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</si>
  <si>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</si>
  <si>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</si>
  <si>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</si>
  <si>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</si>
  <si>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</si>
  <si>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</si>
  <si>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</si>
  <si>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</si>
  <si>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</si>
  <si>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</si>
  <si>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</si>
  <si>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</si>
  <si>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</si>
  <si>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</si>
  <si>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</si>
  <si>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</si>
  <si>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</si>
  <si>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</si>
  <si>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</si>
  <si>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</si>
  <si>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</si>
  <si>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</si>
  <si>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</si>
  <si>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</si>
  <si>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</si>
  <si>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</si>
  <si>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</si>
  <si>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</si>
  <si>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</si>
  <si>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</si>
  <si>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</si>
  <si>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</si>
  <si>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</si>
  <si>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</si>
  <si>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</si>
  <si>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</si>
  <si>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</si>
  <si>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</si>
  <si>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</si>
  <si>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</si>
  <si>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</si>
  <si>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</si>
  <si>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</si>
  <si>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</si>
  <si>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</si>
  <si>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</si>
  <si>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</si>
  <si>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</si>
  <si>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</si>
  <si>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</si>
  <si>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</si>
  <si>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</si>
  <si>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</si>
  <si>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</si>
  <si>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</si>
  <si>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</si>
  <si>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</si>
  <si>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</si>
  <si>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</si>
  <si>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</si>
  <si>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</si>
  <si>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</si>
  <si>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</si>
  <si>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</si>
  <si>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</si>
  <si>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</si>
  <si>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</si>
  <si>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</si>
  <si>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</si>
  <si>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</si>
  <si>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</si>
  <si>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</si>
  <si>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</si>
  <si>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</si>
  <si>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</si>
  <si>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</si>
  <si>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</si>
  <si>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</si>
  <si>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</si>
  <si>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</si>
  <si>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</si>
  <si>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</si>
  <si>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</si>
  <si>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</si>
  <si>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</si>
  <si>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</si>
  <si>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</si>
  <si>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</si>
  <si>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</si>
  <si>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</si>
  <si>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</si>
  <si>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</si>
  <si>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</si>
  <si>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</si>
  <si>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</si>
  <si>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</si>
  <si>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</si>
  <si>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</si>
  <si>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</si>
  <si>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</si>
  <si>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</si>
  <si>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</si>
  <si>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</si>
  <si>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</si>
  <si>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</si>
  <si>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</si>
  <si>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</si>
  <si>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</si>
  <si>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</si>
  <si>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</si>
  <si>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</si>
  <si>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</si>
  <si>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</si>
  <si>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</si>
  <si>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</si>
  <si>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</si>
  <si>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</si>
  <si>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</si>
  <si>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</si>
  <si>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</si>
  <si>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</si>
  <si>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</si>
  <si>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</si>
  <si>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</si>
  <si>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</si>
  <si>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</si>
  <si>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</si>
  <si>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</si>
  <si>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</si>
  <si>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</si>
  <si>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</si>
  <si>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</si>
  <si>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</si>
  <si>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</si>
  <si>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</si>
  <si>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</si>
  <si>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</si>
  <si>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</si>
  <si>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</si>
  <si>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</si>
  <si>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</si>
  <si>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</si>
  <si>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</si>
  <si>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</si>
  <si>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</si>
  <si>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</si>
  <si>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</si>
  <si>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</si>
  <si>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</si>
  <si>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</si>
  <si>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</si>
  <si>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</si>
  <si>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</si>
  <si>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</si>
  <si>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</si>
  <si>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</si>
  <si>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</si>
  <si>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</si>
  <si>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</si>
  <si>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</si>
  <si>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</si>
  <si>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</si>
  <si>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</si>
  <si>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</si>
  <si>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</si>
  <si>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</si>
  <si>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</si>
  <si>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</si>
  <si>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</si>
  <si>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</si>
  <si>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</si>
  <si>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</si>
  <si>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</si>
  <si>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</si>
  <si>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</si>
  <si>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</si>
  <si>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</si>
  <si>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</si>
  <si>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</si>
  <si>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</si>
  <si>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</si>
  <si>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</si>
  <si>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</si>
  <si>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</si>
  <si>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</si>
  <si>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</si>
  <si>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</si>
  <si>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</si>
  <si>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</si>
  <si>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</si>
  <si>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</si>
  <si>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</si>
  <si>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</si>
  <si>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</si>
  <si>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</si>
  <si>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</si>
  <si>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</si>
  <si>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</si>
  <si>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</si>
  <si>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</si>
  <si>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</si>
  <si>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</si>
  <si>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</si>
  <si>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</si>
  <si>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</si>
  <si>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</si>
  <si>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</si>
  <si>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</si>
  <si>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</si>
  <si>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</si>
  <si>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</si>
  <si>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</si>
  <si>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</si>
  <si>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</si>
  <si>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</si>
  <si>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</si>
  <si>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</si>
  <si>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</si>
  <si>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</si>
  <si>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</si>
  <si>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</si>
  <si>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</si>
  <si>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</si>
  <si>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</si>
  <si>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</si>
  <si>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</si>
  <si>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</si>
  <si>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</si>
  <si>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</si>
  <si>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</si>
  <si>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</si>
  <si>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</si>
  <si>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</si>
  <si>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</si>
  <si>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</si>
  <si>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</si>
  <si>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</si>
  <si>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</si>
  <si>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</si>
  <si>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</si>
  <si>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</si>
  <si>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</si>
  <si>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</si>
  <si>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</si>
  <si>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</si>
  <si>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</si>
  <si>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</si>
  <si>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</si>
  <si>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</si>
  <si>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</si>
  <si>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</si>
  <si>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</si>
  <si>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</si>
  <si>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</si>
  <si>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</si>
  <si>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</si>
  <si>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</si>
  <si>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</si>
  <si>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</si>
  <si>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</si>
  <si>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</si>
  <si>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</si>
  <si>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</si>
  <si>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</si>
  <si>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</si>
  <si>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</si>
  <si>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</si>
  <si>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</si>
  <si>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</si>
  <si>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</si>
  <si>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</si>
  <si>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06361084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</si>
  <si>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</si>
  <si>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</si>
  <si>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</si>
  <si>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</si>
  <si>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</si>
  <si>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</si>
  <si>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</si>
  <si>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</si>
  <si>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</si>
  <si>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</si>
  <si>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</si>
  <si>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</si>
  <si>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</si>
  <si>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</si>
  <si>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</si>
  <si>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</si>
  <si>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</si>
  <si>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</si>
  <si>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</si>
  <si>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</si>
  <si>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</si>
  <si>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</si>
  <si>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</si>
  <si>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</si>
  <si>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</si>
  <si>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</si>
  <si>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</si>
  <si>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</si>
  <si>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</si>
  <si>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</si>
  <si>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</si>
  <si>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</si>
  <si>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</si>
  <si>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</si>
  <si>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</si>
  <si>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</si>
  <si>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</si>
  <si>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</si>
  <si>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</si>
  <si>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</si>
  <si>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</si>
  <si>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</si>
  <si>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</si>
  <si>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</si>
  <si>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</si>
  <si>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</si>
  <si>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</si>
  <si>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</si>
  <si>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</si>
  <si>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</si>
  <si>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</si>
  <si>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</si>
  <si>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</si>
  <si>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</si>
  <si>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</si>
  <si>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</si>
  <si>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</si>
  <si>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</si>
  <si>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</si>
  <si>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</si>
  <si>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</si>
  <si>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</si>
  <si>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</si>
  <si>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</si>
  <si>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</si>
  <si>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</si>
  <si>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</si>
  <si>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</si>
  <si>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</si>
  <si>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</si>
  <si>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</si>
  <si>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</si>
  <si>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</si>
  <si>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</si>
  <si>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</si>
  <si>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</si>
  <si>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</si>
  <si>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</si>
  <si>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</si>
  <si>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</si>
  <si>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</si>
  <si>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</si>
  <si>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</si>
  <si>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</si>
  <si>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</si>
  <si>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</si>
  <si>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</si>
  <si>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</si>
  <si>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</si>
  <si>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</si>
  <si>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</si>
  <si>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</si>
  <si>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</si>
  <si>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</si>
  <si>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</si>
  <si>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</si>
  <si>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</si>
  <si>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</si>
  <si>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</si>
  <si>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</si>
  <si>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</si>
  <si>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</si>
  <si>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</si>
  <si>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</si>
  <si>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</si>
  <si>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</si>
  <si>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</si>
  <si>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</si>
  <si>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</si>
  <si>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</si>
  <si>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</si>
  <si>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</si>
  <si>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</si>
  <si>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</si>
  <si>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</si>
  <si>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</si>
  <si>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</si>
  <si>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</si>
  <si>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</si>
  <si>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</si>
  <si>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</si>
  <si>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</si>
  <si>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</si>
  <si>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</si>
  <si>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</si>
  <si>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</si>
  <si>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</si>
  <si>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</si>
  <si>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</si>
  <si>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</si>
  <si>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</si>
  <si>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</si>
  <si>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</si>
  <si>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</si>
  <si>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</si>
  <si>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</si>
  <si>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</si>
  <si>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</si>
  <si>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</si>
  <si>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</si>
  <si>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</si>
  <si>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</si>
  <si>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</si>
  <si>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</si>
  <si>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</si>
  <si>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</si>
  <si>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</si>
  <si>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</si>
  <si>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</si>
  <si>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</si>
  <si>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</si>
  <si>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</si>
  <si>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</si>
  <si>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</si>
  <si>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</si>
  <si>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</si>
  <si>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</si>
  <si>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</si>
  <si>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</si>
  <si>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</si>
  <si>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</si>
  <si>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</si>
  <si>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</si>
  <si>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</si>
  <si>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</si>
  <si>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</si>
  <si>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</si>
  <si>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</si>
  <si>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</si>
  <si>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</si>
  <si>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</si>
  <si>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</si>
  <si>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</si>
  <si>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</si>
  <si>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</si>
  <si>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</si>
  <si>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</si>
  <si>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</si>
  <si>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</si>
  <si>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</si>
  <si>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</si>
  <si>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</si>
  <si>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</si>
  <si>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</si>
  <si>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</si>
  <si>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</si>
  <si>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</si>
  <si>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</si>
  <si>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</si>
  <si>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</si>
  <si>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</si>
  <si>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</si>
  <si>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</si>
  <si>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</si>
  <si>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</si>
  <si>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</si>
  <si>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</si>
  <si>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</si>
  <si>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</si>
  <si>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</si>
  <si>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</si>
  <si>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</si>
  <si>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</si>
  <si>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</si>
  <si>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</si>
  <si>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</si>
  <si>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</si>
  <si>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</si>
  <si>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</si>
  <si>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</si>
  <si>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</si>
  <si>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</si>
  <si>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</si>
  <si>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</si>
  <si>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</si>
  <si>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</si>
  <si>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</si>
  <si>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</si>
  <si>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</si>
  <si>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</si>
  <si>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</si>
  <si>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</si>
  <si>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</si>
  <si>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</si>
  <si>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</si>
  <si>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</si>
  <si>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</si>
  <si>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</si>
  <si>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</si>
  <si>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</si>
  <si>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</si>
  <si>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</si>
  <si>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</si>
  <si>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</si>
  <si>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</si>
  <si>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</si>
  <si>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</si>
  <si>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</si>
  <si>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</si>
  <si>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</si>
  <si>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</si>
  <si>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</si>
  <si>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</si>
  <si>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</si>
  <si>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</si>
  <si>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</si>
  <si>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</si>
  <si>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</si>
  <si>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</si>
  <si>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</si>
  <si>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</si>
  <si>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</si>
  <si>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</si>
  <si>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</si>
  <si>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</si>
  <si>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</si>
  <si>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</si>
  <si>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</si>
  <si>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</si>
  <si>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</si>
  <si>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</si>
  <si>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</si>
  <si>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</si>
  <si>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</si>
  <si>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</si>
  <si>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</si>
  <si>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</si>
  <si>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</si>
  <si>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</si>
  <si>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</si>
  <si>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</si>
  <si>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</si>
  <si>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</si>
  <si>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</si>
  <si>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</si>
  <si>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</si>
  <si>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</si>
  <si>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</si>
  <si>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</si>
  <si>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</si>
  <si>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</si>
  <si>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</si>
  <si>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</si>
  <si>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</si>
  <si>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</si>
  <si>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</si>
  <si>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</si>
  <si>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</si>
  <si>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</si>
  <si>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</si>
  <si>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</si>
  <si>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</si>
  <si>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</si>
  <si>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</si>
  <si>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</si>
  <si>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</si>
  <si>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</si>
  <si>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</si>
  <si>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</si>
  <si>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</si>
  <si>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</si>
  <si>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</si>
  <si>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</si>
  <si>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</si>
  <si>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</si>
  <si>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</si>
  <si>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</si>
  <si>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</si>
  <si>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</si>
  <si>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</si>
  <si>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</si>
  <si>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</si>
  <si>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</si>
  <si>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</si>
  <si>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</si>
  <si>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</si>
  <si>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</si>
  <si>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</si>
  <si>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</si>
  <si>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</si>
  <si>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</si>
  <si>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</si>
  <si>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</si>
  <si>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</si>
  <si>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</si>
  <si>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</si>
  <si>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</si>
  <si>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</si>
  <si>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</si>
  <si>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</si>
  <si>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</si>
  <si>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</si>
  <si>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</si>
  <si>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</si>
  <si>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</si>
  <si>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</si>
  <si>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</si>
  <si>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</si>
  <si>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</si>
  <si>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</si>
  <si>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</si>
  <si>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</si>
  <si>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</si>
  <si>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</si>
  <si>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</si>
  <si>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</si>
  <si>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</si>
  <si>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</si>
  <si>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</si>
  <si>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</si>
  <si>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</si>
  <si>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</si>
  <si>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</si>
  <si>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</si>
  <si>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</si>
  <si>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</si>
  <si>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</si>
  <si>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</si>
  <si>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</si>
  <si>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</si>
  <si>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</si>
  <si>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</si>
  <si>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</si>
  <si>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</si>
  <si>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</si>
  <si>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</si>
  <si>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</si>
  <si>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</si>
  <si>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</si>
  <si>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</si>
  <si>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</si>
  <si>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</si>
  <si>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</si>
  <si>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</si>
  <si>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</si>
  <si>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</si>
  <si>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</si>
  <si>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</si>
  <si>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</si>
  <si>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</si>
  <si>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</si>
  <si>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</si>
  <si>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</si>
  <si>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</si>
  <si>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</si>
  <si>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</si>
  <si>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</si>
  <si>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</si>
  <si>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</si>
  <si>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</si>
  <si>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</si>
  <si>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</si>
  <si>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</si>
  <si>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</si>
  <si>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</si>
  <si>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</si>
  <si>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</si>
  <si>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</si>
  <si>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</si>
  <si>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</si>
  <si>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</si>
  <si>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</si>
  <si>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</si>
  <si>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</si>
  <si>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</si>
  <si>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</si>
  <si>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</si>
  <si>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</si>
  <si>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</si>
  <si>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</si>
  <si>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</si>
  <si>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</si>
  <si>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</si>
  <si>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</si>
  <si>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</si>
  <si>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</si>
  <si>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</si>
  <si>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</si>
  <si>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</si>
  <si>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</si>
  <si>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</si>
  <si>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</si>
  <si>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</si>
  <si>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</si>
  <si>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</si>
  <si>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</si>
  <si>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</si>
  <si>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</si>
  <si>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</si>
  <si>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</si>
  <si>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</si>
  <si>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</si>
  <si>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</si>
  <si>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</si>
  <si>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</si>
  <si>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</si>
  <si>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</si>
  <si>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</si>
  <si>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</si>
  <si>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</si>
  <si>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</si>
  <si>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</si>
  <si>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</si>
  <si>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</si>
  <si>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</si>
  <si>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</si>
  <si>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</si>
  <si>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</si>
  <si>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</si>
  <si>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</si>
  <si>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</si>
  <si>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</si>
  <si>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</si>
  <si>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</si>
  <si>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</si>
  <si>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</si>
  <si>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</si>
  <si>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</si>
  <si>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</si>
  <si>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</si>
  <si>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</si>
  <si>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</si>
  <si>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</si>
  <si>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</si>
  <si>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</si>
  <si>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</si>
  <si>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</si>
  <si>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</si>
  <si>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</si>
  <si>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</si>
  <si>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</si>
  <si>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</si>
  <si>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</si>
  <si>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</si>
  <si>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</si>
  <si>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</si>
  <si>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</si>
  <si>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</si>
  <si>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</si>
  <si>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</si>
  <si>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</si>
  <si>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</si>
  <si>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</si>
  <si>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</si>
  <si>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</si>
  <si>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</si>
  <si>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</si>
  <si>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</si>
  <si>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</si>
  <si>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</si>
  <si>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</si>
  <si>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</si>
  <si>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</si>
  <si>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</si>
  <si>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</si>
  <si>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</si>
  <si>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</si>
  <si>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</si>
  <si>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</si>
  <si>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</si>
  <si>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</si>
  <si>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</si>
  <si>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</si>
  <si>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</si>
  <si>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</si>
  <si>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</si>
  <si>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</si>
  <si>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</si>
  <si>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</si>
  <si>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</si>
  <si>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</si>
  <si>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</si>
  <si>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</si>
  <si>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</si>
  <si>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</si>
  <si>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</si>
  <si>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</si>
  <si>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</si>
  <si>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</si>
  <si>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</si>
  <si>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</si>
  <si>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</si>
  <si>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</si>
  <si>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</si>
  <si>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</si>
  <si>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</si>
  <si>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</si>
  <si>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</si>
  <si>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</si>
  <si>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</si>
  <si>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</si>
  <si>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</si>
  <si>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</si>
  <si>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</si>
  <si>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</si>
  <si>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</si>
  <si>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</si>
  <si>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</si>
  <si>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</si>
  <si>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</si>
  <si>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</si>
  <si>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</si>
  <si>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</si>
  <si>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</si>
  <si>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</si>
  <si>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</si>
  <si>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</si>
  <si>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</si>
  <si>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</si>
  <si>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</si>
  <si>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</si>
  <si>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</si>
  <si>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</si>
  <si>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</si>
  <si>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</si>
  <si>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</si>
  <si>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</si>
  <si>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</si>
  <si>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</si>
  <si>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</si>
  <si>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</si>
  <si>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</si>
  <si>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</si>
  <si>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</si>
  <si>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</si>
  <si>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</si>
  <si>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</si>
  <si>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</si>
  <si>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</si>
  <si>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</si>
  <si>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</si>
  <si>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</si>
  <si>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</si>
  <si>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</si>
  <si>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</si>
  <si>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</si>
  <si>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</si>
  <si>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</si>
  <si>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</si>
  <si>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</si>
  <si>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</si>
  <si>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</si>
  <si>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</si>
  <si>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</si>
  <si>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</si>
  <si>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</si>
  <si>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</si>
  <si>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</si>
  <si>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</si>
  <si>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</si>
  <si>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</si>
  <si>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</si>
  <si>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</si>
  <si>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</si>
  <si>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</si>
  <si>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</si>
  <si>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</si>
  <si>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</si>
  <si>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</si>
  <si>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</si>
  <si>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</si>
  <si>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</si>
  <si>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</si>
  <si>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</si>
  <si>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</si>
  <si>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</si>
  <si>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</si>
  <si>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</si>
  <si>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</si>
  <si>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</si>
  <si>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</si>
  <si>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</si>
  <si>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</si>
  <si>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</si>
  <si>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</si>
  <si>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</si>
  <si>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</si>
  <si>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</si>
  <si>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</si>
  <si>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</si>
  <si>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</si>
  <si>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</si>
  <si>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</si>
  <si>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</si>
  <si>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</si>
  <si>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</si>
  <si>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</si>
  <si>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</si>
  <si>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</si>
  <si>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</si>
  <si>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</si>
  <si>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</si>
  <si>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</si>
  <si>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</si>
  <si>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</si>
  <si>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</si>
  <si>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</si>
  <si>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</si>
  <si>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</si>
  <si>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</si>
  <si>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</si>
  <si>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</si>
  <si>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</si>
  <si>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</si>
  <si>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</si>
  <si>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</si>
  <si>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</si>
  <si>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</si>
  <si>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</si>
  <si>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</si>
  <si>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</si>
  <si>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</si>
  <si>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</si>
  <si>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</si>
  <si>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</si>
  <si>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</si>
  <si>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</si>
  <si>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</si>
  <si>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</si>
  <si>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</si>
  <si>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</si>
  <si>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</si>
  <si>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</si>
  <si>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</si>
  <si>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</si>
  <si>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</si>
  <si>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</si>
  <si>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</si>
  <si>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</si>
  <si>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</si>
  <si>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</si>
  <si>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</si>
  <si>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</si>
  <si>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</si>
  <si>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</si>
  <si>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</si>
  <si>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</si>
  <si>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</si>
  <si>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</si>
  <si>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</si>
  <si>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</si>
  <si>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</si>
  <si>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</si>
  <si>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</si>
  <si>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</si>
  <si>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</si>
  <si>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</si>
  <si>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</si>
  <si>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</si>
  <si>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</si>
  <si>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</si>
  <si>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</si>
  <si>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</si>
  <si>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</si>
  <si>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</si>
  <si>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</si>
  <si>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</si>
  <si>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</si>
  <si>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</si>
  <si>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</si>
  <si>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</si>
  <si>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</si>
  <si>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</si>
  <si>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</si>
  <si>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</si>
  <si>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</si>
  <si>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</si>
  <si>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</si>
  <si>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</si>
  <si>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</si>
  <si>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</si>
  <si>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</si>
  <si>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</si>
  <si>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</si>
  <si>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</si>
  <si>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</si>
  <si>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</si>
  <si>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</si>
  <si>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</si>
  <si>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</si>
  <si>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</si>
  <si>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</si>
  <si>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</si>
  <si>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</si>
  <si>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</si>
  <si>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</si>
  <si>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</si>
  <si>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</si>
  <si>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</si>
  <si>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</si>
  <si>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</si>
  <si>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</si>
  <si>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</si>
  <si>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</si>
  <si>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</si>
  <si>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</si>
  <si>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</si>
  <si>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</si>
  <si>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</si>
  <si>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</si>
  <si>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</si>
  <si>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</si>
  <si>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</si>
  <si>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</si>
  <si>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</si>
  <si>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</si>
  <si>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</si>
  <si>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</si>
  <si>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</si>
  <si>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</si>
  <si>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</si>
  <si>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</si>
  <si>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</si>
  <si>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</si>
  <si>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</si>
  <si>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</si>
  <si>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</si>
  <si>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</si>
  <si>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</si>
  <si>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</si>
  <si>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</si>
  <si>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</si>
  <si>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</si>
  <si>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</si>
  <si>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</si>
  <si>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</si>
  <si>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</si>
  <si>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</si>
  <si>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</si>
  <si>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</si>
  <si>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</si>
  <si>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</si>
  <si>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</si>
  <si>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</si>
  <si>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</si>
  <si>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</si>
  <si>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</si>
  <si>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</si>
  <si>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</si>
  <si>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</si>
  <si>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</si>
  <si>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</si>
  <si>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</si>
  <si>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</si>
  <si>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</si>
  <si>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</si>
  <si>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</si>
  <si>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</si>
  <si>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</si>
  <si>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</si>
  <si>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</si>
  <si>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</si>
  <si>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</si>
  <si>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</si>
  <si>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</si>
  <si>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</si>
  <si>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</si>
  <si>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</si>
  <si>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</si>
  <si>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</si>
  <si>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</si>
  <si>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</si>
  <si>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</si>
  <si>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</si>
  <si>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</si>
  <si>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</si>
  <si>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</si>
  <si>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</si>
  <si>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</si>
  <si>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</si>
  <si>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</si>
  <si>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</si>
  <si>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</si>
  <si>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</si>
  <si>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</si>
  <si>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</si>
  <si>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</si>
  <si>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</si>
  <si>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</si>
  <si>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</si>
  <si>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</si>
  <si>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</si>
  <si>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</si>
  <si>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</si>
  <si>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</si>
  <si>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</si>
  <si>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</si>
  <si>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</si>
  <si>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</si>
  <si>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</si>
  <si>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</si>
  <si>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</si>
  <si>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</si>
  <si>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</si>
  <si>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</si>
  <si>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</si>
  <si>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</si>
  <si>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</si>
  <si>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</si>
  <si>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</si>
  <si>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</si>
  <si>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</si>
  <si>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</si>
  <si>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</si>
  <si>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</si>
  <si>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</si>
  <si>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</si>
  <si>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</si>
  <si>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</si>
  <si>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</si>
  <si>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</si>
  <si>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</si>
  <si>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</si>
  <si>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</si>
  <si>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</si>
  <si>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</si>
  <si>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</si>
  <si>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</si>
  <si>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</si>
  <si>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</si>
  <si>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</si>
  <si>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</si>
  <si>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</si>
  <si>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</si>
  <si>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</si>
  <si>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</si>
  <si>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</si>
  <si>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</si>
  <si>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</si>
  <si>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</si>
  <si>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</si>
  <si>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</si>
  <si>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</si>
  <si>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</si>
  <si>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</si>
  <si>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</si>
  <si>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</si>
  <si>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</si>
  <si>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</si>
  <si>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</si>
  <si>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</si>
  <si>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</si>
  <si>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</si>
  <si>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</si>
  <si>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</si>
  <si>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</si>
  <si>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</si>
  <si>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</si>
  <si>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</si>
  <si>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</si>
  <si>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</si>
  <si>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</si>
  <si>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</si>
  <si>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</si>
  <si>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</si>
  <si>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</si>
  <si>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</si>
  <si>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</si>
  <si>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</si>
  <si>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</si>
  <si>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</si>
  <si>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</si>
  <si>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</si>
  <si>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</si>
  <si>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</si>
  <si>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</si>
  <si>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</si>
  <si>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</si>
  <si>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</si>
  <si>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</si>
  <si>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</si>
  <si>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</si>
  <si>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</si>
  <si>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</si>
  <si>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</si>
  <si>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</si>
  <si>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</si>
  <si>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</si>
  <si>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</si>
  <si>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</si>
  <si>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</si>
  <si>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</si>
  <si>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</si>
  <si>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</si>
  <si>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</si>
  <si>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</si>
  <si>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</si>
  <si>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</si>
  <si>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</si>
  <si>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</si>
  <si>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</si>
  <si>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</si>
  <si>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</si>
  <si>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</si>
  <si>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</si>
  <si>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</si>
  <si>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</si>
  <si>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</si>
  <si>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</si>
  <si>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</si>
  <si>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</si>
  <si>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</si>
  <si>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</si>
  <si>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</si>
  <si>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</si>
  <si>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</si>
  <si>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</si>
  <si>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</si>
  <si>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</si>
  <si>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</si>
  <si>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</si>
  <si>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</si>
  <si>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</si>
  <si>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</si>
  <si>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</si>
  <si>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</si>
  <si>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</si>
  <si>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</si>
  <si>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</si>
  <si>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</si>
  <si>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</si>
  <si>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</si>
  <si>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</si>
  <si>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</si>
  <si>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</si>
  <si>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</si>
  <si>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</si>
  <si>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</si>
  <si>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</si>
  <si>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</si>
  <si>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</si>
  <si>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</si>
  <si>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</si>
  <si>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</si>
  <si>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</si>
  <si>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</si>
  <si>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</si>
  <si>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</si>
  <si>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</si>
  <si>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</si>
  <si>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</si>
  <si>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</si>
  <si>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</si>
  <si>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</si>
  <si>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</si>
  <si>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</si>
  <si>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</si>
  <si>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</si>
  <si>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</si>
  <si>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</si>
  <si>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</si>
  <si>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</si>
  <si>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</si>
  <si>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</si>
  <si>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</si>
  <si>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</si>
  <si>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</si>
  <si>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</si>
  <si>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</si>
  <si>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</si>
  <si>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</si>
  <si>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</si>
  <si>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</si>
  <si>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</si>
  <si>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</si>
  <si>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</si>
  <si>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</si>
  <si>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</si>
  <si>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</si>
  <si>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</si>
  <si>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</si>
  <si>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</si>
  <si>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</si>
  <si>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</si>
  <si>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</si>
  <si>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</si>
  <si>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</si>
  <si>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</si>
  <si>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</si>
  <si>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</si>
  <si>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</si>
  <si>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</si>
  <si>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</si>
  <si>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</si>
  <si>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</si>
  <si>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</si>
  <si>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</si>
  <si>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</si>
  <si>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</si>
  <si>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</si>
  <si>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</si>
  <si>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※夕刊　門別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</si>
  <si>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</si>
  <si>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</si>
  <si>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</si>
  <si>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</si>
  <si>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</si>
  <si>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</si>
  <si>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</si>
  <si>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</si>
  <si>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</si>
  <si>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</si>
  <si>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</si>
  <si>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</si>
  <si>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</si>
  <si>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</si>
  <si>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</si>
  <si>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</si>
  <si>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</si>
  <si>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</si>
  <si>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</si>
  <si>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</si>
  <si>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</si>
  <si>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</si>
  <si>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</si>
  <si>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</si>
  <si>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</si>
  <si>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</si>
  <si>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</si>
  <si>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</si>
  <si>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</si>
  <si>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</si>
  <si>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</si>
  <si>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</si>
  <si>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</si>
  <si>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</si>
  <si>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</si>
  <si>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◆水堀(A)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</si>
  <si>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</si>
  <si>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</si>
  <si>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</si>
  <si>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</si>
  <si>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</si>
  <si>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</si>
  <si>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</si>
  <si>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</si>
  <si>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</si>
  <si>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</si>
  <si>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</si>
  <si>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</si>
  <si>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</si>
  <si>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</si>
  <si>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</si>
  <si>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</si>
  <si>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</si>
  <si>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</si>
  <si>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</si>
  <si>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</si>
  <si>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</si>
  <si>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</si>
  <si>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</si>
  <si>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</si>
  <si>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</si>
  <si>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</si>
  <si>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</si>
  <si>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</si>
  <si>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</si>
  <si>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</si>
  <si>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</si>
  <si>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</si>
  <si>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</si>
  <si>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</si>
  <si>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</si>
  <si>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</si>
  <si>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</si>
  <si>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</si>
  <si>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</si>
  <si>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</si>
  <si>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</si>
  <si>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</si>
  <si>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</si>
  <si>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</si>
  <si>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</si>
  <si>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</si>
  <si>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</si>
  <si>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</si>
  <si>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</si>
  <si>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</si>
  <si>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</si>
  <si>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</si>
  <si>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</si>
  <si>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</si>
  <si>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</si>
  <si>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</si>
  <si>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</si>
  <si>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</si>
  <si>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</si>
  <si>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</si>
  <si>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</si>
  <si>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</si>
  <si>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</si>
  <si>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</si>
  <si>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</si>
  <si>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</si>
  <si>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</si>
  <si>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</si>
  <si>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</si>
  <si>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</si>
  <si>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</si>
  <si>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</si>
  <si>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</si>
  <si>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</si>
  <si>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</si>
  <si>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</si>
  <si>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</si>
  <si>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</si>
  <si>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</si>
  <si>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</si>
  <si>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</si>
  <si>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</si>
  <si>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</si>
  <si>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</si>
  <si>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</si>
  <si>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</si>
  <si>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</si>
  <si>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</si>
  <si>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</si>
  <si>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</si>
  <si>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</si>
  <si>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</si>
  <si>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</si>
  <si>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</si>
  <si>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</si>
  <si>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</si>
  <si>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</si>
  <si>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</si>
  <si>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</si>
  <si>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</si>
  <si>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</si>
  <si>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</si>
  <si>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</si>
  <si>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</si>
  <si>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</si>
  <si>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</si>
  <si>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</si>
  <si>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</si>
  <si>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</si>
  <si>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</si>
  <si>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</si>
  <si>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</si>
  <si>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</si>
  <si>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</si>
  <si>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</si>
  <si>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</si>
  <si>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</si>
  <si>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</si>
  <si>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</si>
  <si>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</si>
  <si>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</si>
  <si>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</si>
  <si>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</si>
  <si>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</si>
  <si>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</si>
  <si>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</si>
  <si>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</si>
  <si>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</si>
  <si>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</si>
  <si>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</si>
  <si>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</si>
  <si>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</si>
  <si>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</si>
  <si>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</si>
  <si>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</si>
  <si>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</si>
  <si>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</si>
  <si>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</si>
  <si>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</si>
  <si>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</si>
  <si>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</si>
  <si>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</si>
  <si>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</si>
  <si>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</si>
  <si>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</si>
  <si>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</si>
  <si>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</si>
  <si>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</si>
  <si>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</si>
  <si>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</si>
  <si>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</si>
  <si>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</si>
  <si>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</si>
  <si>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</si>
  <si>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</si>
  <si>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</si>
  <si>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</si>
  <si>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</si>
  <si>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</si>
  <si>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</si>
  <si>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</si>
  <si>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</si>
  <si>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</si>
  <si>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</si>
  <si>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</si>
  <si>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</si>
  <si>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</si>
  <si>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</si>
  <si>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</si>
  <si>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</si>
  <si>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</si>
  <si>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</si>
  <si>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</si>
  <si>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</si>
  <si>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</si>
  <si>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</si>
  <si>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</si>
  <si>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</si>
  <si>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</si>
  <si>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</si>
  <si>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</si>
  <si>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</si>
  <si>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</si>
  <si>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</si>
  <si>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</si>
  <si>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◆和(AN)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</si>
  <si>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</si>
  <si>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</si>
  <si>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</si>
  <si>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</si>
  <si>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</si>
  <si>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</si>
  <si>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</si>
  <si>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</si>
  <si>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</si>
  <si>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</si>
  <si>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</si>
  <si>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</si>
  <si>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</si>
  <si>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</si>
  <si>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</si>
  <si>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</si>
  <si>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</si>
  <si>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</si>
  <si>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</si>
  <si>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</si>
  <si>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</si>
  <si>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</si>
  <si>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</si>
  <si>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</si>
  <si>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</si>
  <si>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</si>
  <si>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</si>
  <si>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</si>
  <si>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</si>
  <si>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</si>
  <si>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</si>
  <si>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</si>
  <si>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</si>
  <si>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</si>
  <si>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</si>
  <si>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</si>
  <si>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</si>
  <si>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</si>
  <si>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</si>
  <si>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</si>
  <si>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</si>
  <si>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</si>
  <si>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</si>
  <si>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</si>
  <si>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</si>
  <si>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</si>
  <si>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</si>
  <si>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</si>
  <si>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</si>
  <si>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</si>
  <si>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</si>
  <si>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</si>
  <si>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</si>
  <si>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</si>
  <si>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</si>
  <si>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</si>
  <si>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</si>
  <si>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</si>
  <si>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</si>
  <si>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</si>
  <si>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</si>
  <si>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</si>
  <si>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</si>
  <si>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</si>
  <si>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</si>
  <si>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</si>
  <si>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</si>
  <si>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</si>
  <si>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</si>
  <si>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</si>
  <si>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</si>
  <si>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</si>
  <si>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</si>
  <si>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</si>
  <si>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</si>
  <si>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</si>
  <si>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</si>
  <si>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</si>
  <si>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</si>
  <si>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</si>
  <si>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</si>
  <si>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</si>
  <si>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</si>
  <si>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</si>
  <si>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</si>
  <si>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</si>
  <si>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</si>
  <si>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</si>
  <si>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</si>
  <si>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</si>
  <si>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</si>
  <si>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</si>
  <si>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</si>
  <si>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</si>
  <si>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</si>
  <si>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</si>
  <si>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</si>
  <si>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</si>
  <si>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</si>
  <si>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</si>
  <si>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</si>
  <si>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</si>
  <si>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</si>
  <si>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</si>
  <si>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</si>
  <si>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</si>
  <si>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</si>
  <si>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</si>
  <si>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</si>
  <si>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</si>
  <si>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</si>
  <si>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</si>
  <si>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</si>
  <si>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</si>
  <si>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</si>
  <si>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</si>
  <si>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</si>
  <si>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</si>
  <si>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</si>
  <si>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</si>
  <si>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</si>
  <si>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</si>
  <si>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</si>
  <si>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◆小樽駅前</t>
  </si>
  <si>
    <t>◆小樽長橋</t>
  </si>
  <si>
    <t>◆小樽緑</t>
  </si>
  <si>
    <t>◆小樽南部</t>
  </si>
  <si>
    <t>◆小樽商大通</t>
  </si>
  <si>
    <t>◆小樽手宮</t>
  </si>
  <si>
    <t>◆朝里桜町</t>
  </si>
  <si>
    <t>◆新光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</si>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</sst>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0" fillId="26" borderId="26" xfId="0" applyFill="1" applyBorder="1" applyProtection="1"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0" fontId="0" fillId="0" borderId="30" xfId="0" applyBorder="1" applyProtection="1"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0" fillId="0" borderId="63" xfId="0" applyBorder="1" applyProtection="1"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0" fillId="26" borderId="26" xfId="0" applyFill="1" applyBorder="1" applyAlignment="1" applyProtection="1">
      <alignment horizontal="center"/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/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1727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45809</v>
      </c>
      <c r="C6" s="19">
        <v>1</v>
      </c>
      <c r="D6" s="20">
        <f>IF(ISERROR('１中央区'!$A$134),"",'１中央区'!$A$134)</f>
        <v>45710</v>
      </c>
      <c r="E6" s="21" t="s">
        <v>455</v>
      </c>
      <c r="F6" s="22"/>
      <c r="I6" s="375" t="str">
        <f>IF('３１久遠・瀬棚・奥尻'!U$1=0,"","★")</f>
        <v/>
      </c>
      <c r="J6" s="397">
        <v>45809</v>
      </c>
      <c r="K6" s="19">
        <v>31</v>
      </c>
      <c r="L6" s="24">
        <f>IF(ISERROR('３１久遠・瀬棚・奥尻'!$A$134),"",'３１久遠・瀬棚・奥尻'!$A$134)</f>
        <v>3220</v>
      </c>
      <c r="M6" s="21" t="s">
        <v>456</v>
      </c>
      <c r="N6" s="21" t="s">
        <v>457</v>
      </c>
      <c r="O6" s="21" t="s">
        <v>458</v>
      </c>
      <c r="Q6" s="25"/>
    </row>
    <row r="7" spans="1:17" s="23" customFormat="1" ht="22" customHeight="1">
      <c r="A7" s="374" t="str">
        <f>IF('２南区'!U1=0,"","★")</f>
        <v/>
      </c>
      <c r="B7" s="397">
        <v>45809</v>
      </c>
      <c r="C7" s="19">
        <v>2</v>
      </c>
      <c r="D7" s="20">
        <f>IF(ISERROR('２南区'!$A$134),"",'２南区'!$A$134)</f>
        <v>28935</v>
      </c>
      <c r="E7" s="21" t="s">
        <v>459</v>
      </c>
      <c r="F7" s="22"/>
      <c r="I7" s="375" t="str">
        <f>IF('３２旭川市'!U$1=0,"","★")</f>
        <v/>
      </c>
      <c r="J7" s="397">
        <v>45870</v>
      </c>
      <c r="K7" s="19">
        <v>32</v>
      </c>
      <c r="L7" s="24">
        <f>IF(ISERROR('３２旭川市'!$A$134),"",'３２旭川市'!$A$134)</f>
        <v>66865</v>
      </c>
      <c r="M7" s="21" t="s">
        <v>460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45809</v>
      </c>
      <c r="C8" s="19">
        <v>3</v>
      </c>
      <c r="D8" s="20">
        <f>IF(ISERROR('３東区'!$A$134),"",'３東区'!$A$134)</f>
        <v>43660</v>
      </c>
      <c r="E8" s="21" t="s">
        <v>461</v>
      </c>
      <c r="F8" s="22"/>
      <c r="I8" s="375" t="str">
        <f>IF('３３士別・名寄・富良野'!U$1=0,"","★")</f>
        <v/>
      </c>
      <c r="J8" s="397">
        <v>45809</v>
      </c>
      <c r="K8" s="19">
        <v>33</v>
      </c>
      <c r="L8" s="24">
        <f>IF(ISERROR('３３士別・名寄・富良野'!$A$134),"",'３３士別・名寄・富良野'!$A$134)</f>
        <v>19495</v>
      </c>
      <c r="M8" s="21" t="s">
        <v>462</v>
      </c>
      <c r="N8" s="21" t="s">
        <v>463</v>
      </c>
      <c r="O8" s="21" t="s">
        <v>464</v>
      </c>
      <c r="Q8" s="25"/>
    </row>
    <row r="9" spans="1:17" s="23" customFormat="1" ht="22" customHeight="1">
      <c r="A9" s="374" t="str">
        <f>IF('４北区'!U$1=0,"","★")</f>
        <v/>
      </c>
      <c r="B9" s="397">
        <v>45809</v>
      </c>
      <c r="C9" s="19">
        <v>4</v>
      </c>
      <c r="D9" s="20">
        <f>IF(ISERROR('４北区'!$A$134),"",'４北区'!$A$134)</f>
        <v>61785</v>
      </c>
      <c r="E9" s="21" t="s">
        <v>465</v>
      </c>
      <c r="F9" s="22"/>
      <c r="I9" s="375" t="str">
        <f>IF('３４上川郡①'!U$1=0,"","★")</f>
        <v/>
      </c>
      <c r="J9" s="397">
        <v>45809</v>
      </c>
      <c r="K9" s="19">
        <v>34</v>
      </c>
      <c r="L9" s="24">
        <f>IF(ISERROR('３４上川郡①'!$A$134),"",'３４上川郡①'!$A$134)</f>
        <v>14105</v>
      </c>
      <c r="M9" s="21" t="s">
        <v>1728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45809</v>
      </c>
      <c r="C10" s="19">
        <v>5</v>
      </c>
      <c r="D10" s="20">
        <f>IF(ISERROR('５西・手稲区'!$A$134),"",'５西・手稲区'!$A$134)</f>
        <v>69550</v>
      </c>
      <c r="E10" s="21" t="s">
        <v>466</v>
      </c>
      <c r="F10" s="27" t="s">
        <v>467</v>
      </c>
      <c r="I10" s="375" t="str">
        <f>IF('３５中川①・勇払②・空知②'!U$1=0,"","★")</f>
        <v/>
      </c>
      <c r="J10" s="397">
        <v>45809</v>
      </c>
      <c r="K10" s="19">
        <v>35</v>
      </c>
      <c r="L10" s="24">
        <f>IF(ISERROR('３５中川①・勇払②・空知②'!$A$134),"",'３５中川①・勇払②・空知②'!$A$134)</f>
        <v>5320</v>
      </c>
      <c r="M10" s="21" t="s">
        <v>1729</v>
      </c>
      <c r="N10" s="21" t="s">
        <v>1730</v>
      </c>
      <c r="O10" s="21" t="s">
        <v>1731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45931</v>
      </c>
      <c r="C11" s="19">
        <v>6</v>
      </c>
      <c r="D11" s="20">
        <f>IF(ISERROR('６豊平・清田区'!$A$134),"",'６豊平・清田区'!$A$134)</f>
        <v>61650</v>
      </c>
      <c r="E11" s="21" t="s">
        <v>468</v>
      </c>
      <c r="F11" s="21" t="s">
        <v>469</v>
      </c>
      <c r="I11" s="375" t="str">
        <f>IF('３６留萌市・増毛郡'!U$1=0,"","★")</f>
        <v/>
      </c>
      <c r="J11" s="397">
        <v>45809</v>
      </c>
      <c r="K11" s="19">
        <v>36</v>
      </c>
      <c r="L11" s="24">
        <f>IF(ISERROR('３６留萌市・増毛郡'!$A$134),"",'３６留萌市・増毛郡'!$A$134)</f>
        <v>11300</v>
      </c>
      <c r="M11" s="21" t="s">
        <v>470</v>
      </c>
      <c r="N11" s="21" t="s">
        <v>471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45931</v>
      </c>
      <c r="C12" s="19">
        <v>7</v>
      </c>
      <c r="D12" s="20">
        <f>IF(ISERROR('７白石・厚別区'!$A$134),"",'７白石・厚別区'!$A$134)</f>
        <v>54420</v>
      </c>
      <c r="E12" s="21" t="s">
        <v>472</v>
      </c>
      <c r="F12" s="21" t="s">
        <v>473</v>
      </c>
      <c r="I12" s="375" t="str">
        <f>IF('３７留萌・苫前・天塩①'!U$1=0,"","★")</f>
        <v/>
      </c>
      <c r="J12" s="397">
        <v>45901</v>
      </c>
      <c r="K12" s="19">
        <v>37</v>
      </c>
      <c r="L12" s="24">
        <f>IF(ISERROR('３７留萌・苫前・天塩①'!$A$134),"",'３７留萌・苫前・天塩①'!$A$134)</f>
        <v>6115</v>
      </c>
      <c r="M12" s="21" t="s">
        <v>474</v>
      </c>
      <c r="N12" s="21" t="s">
        <v>475</v>
      </c>
      <c r="O12" s="21" t="s">
        <v>1732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45809</v>
      </c>
      <c r="C13" s="19">
        <v>8</v>
      </c>
      <c r="D13" s="20">
        <f>IF(ISERROR('８江別・北広島・恵庭・千歳'!$A$134),"",'８江別・北広島・恵庭・千歳'!$A$134)</f>
        <v>68065</v>
      </c>
      <c r="E13" s="21" t="s">
        <v>476</v>
      </c>
      <c r="F13" s="21" t="s">
        <v>477</v>
      </c>
      <c r="G13" s="21" t="s">
        <v>478</v>
      </c>
      <c r="H13" s="21" t="s">
        <v>479</v>
      </c>
      <c r="I13" s="375" t="str">
        <f>IF('３８稚内・枝幸'!U$1=0,"","★")</f>
        <v/>
      </c>
      <c r="J13" s="397">
        <v>45931</v>
      </c>
      <c r="K13" s="19">
        <v>38</v>
      </c>
      <c r="L13" s="24">
        <f>IF(ISERROR('３８稚内・枝幸'!$A$134),"",'３８稚内・枝幸'!$A$134)</f>
        <v>16465</v>
      </c>
      <c r="M13" s="21" t="s">
        <v>480</v>
      </c>
      <c r="N13" s="21" t="s">
        <v>481</v>
      </c>
      <c r="Q13" s="25"/>
    </row>
    <row r="14" spans="1:17" s="23" customFormat="1" ht="22" customHeight="1">
      <c r="A14" s="374" t="str">
        <f>IF('９石狩市'!U$1=0,"","★")</f>
        <v/>
      </c>
      <c r="B14" s="397">
        <v>45931</v>
      </c>
      <c r="C14" s="19">
        <v>9</v>
      </c>
      <c r="D14" s="20">
        <f>IF(ISERROR('９石狩市'!$A$134),"",'９石狩市'!$A$134)</f>
        <v>3800</v>
      </c>
      <c r="E14" s="21" t="s">
        <v>482</v>
      </c>
      <c r="F14" s="28"/>
      <c r="G14" s="28"/>
      <c r="I14" s="375" t="str">
        <f>IF('３９天塩②・宗谷・利尻・礼文'!U$1=0,"","★")</f>
        <v/>
      </c>
      <c r="J14" s="397">
        <v>45809</v>
      </c>
      <c r="K14" s="19">
        <v>39</v>
      </c>
      <c r="L14" s="24">
        <f>IF(ISERROR('３９天塩②・宗谷・利尻・礼文'!$A$134),"",'３９天塩②・宗谷・利尻・礼文'!$A$134)</f>
        <v>3760</v>
      </c>
      <c r="M14" s="21" t="s">
        <v>1733</v>
      </c>
      <c r="N14" s="21" t="s">
        <v>483</v>
      </c>
      <c r="O14" s="21" t="s">
        <v>484</v>
      </c>
      <c r="P14" s="21" t="s">
        <v>485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45809</v>
      </c>
      <c r="C15" s="19">
        <v>10</v>
      </c>
      <c r="D15" s="20">
        <f>IF(ISERROR('１０小樽市'!$A$134),"",'１０小樽市'!$A$134)</f>
        <v>27070</v>
      </c>
      <c r="E15" s="21" t="s">
        <v>486</v>
      </c>
      <c r="F15" s="26"/>
      <c r="I15" s="375" t="str">
        <f>IF('４０北見・網走・紋別・網走郡'!U$1=0,"","★")</f>
        <v/>
      </c>
      <c r="J15" s="397">
        <v>45853</v>
      </c>
      <c r="K15" s="19">
        <v>40</v>
      </c>
      <c r="L15" s="24">
        <f>IF(ISERROR('４０北見・網走・紋別・網走郡'!$A$134),"",'４０北見・網走・紋別・網走郡'!$A$134)</f>
        <v>41840</v>
      </c>
      <c r="M15" s="21" t="s">
        <v>487</v>
      </c>
      <c r="N15" s="21" t="s">
        <v>488</v>
      </c>
      <c r="O15" s="21" t="s">
        <v>489</v>
      </c>
      <c r="P15" s="21" t="s">
        <v>490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45809</v>
      </c>
      <c r="C16" s="19">
        <v>11</v>
      </c>
      <c r="D16" s="20">
        <f>IF(ISERROR('１１余市・古平・積丹・古宇'!$A$134),"",'１１余市・古平・積丹・古宇'!$A$134)</f>
        <v>6500</v>
      </c>
      <c r="E16" s="29" t="s">
        <v>491</v>
      </c>
      <c r="F16" s="21" t="s">
        <v>492</v>
      </c>
      <c r="G16" s="21" t="s">
        <v>493</v>
      </c>
      <c r="H16" s="21" t="s">
        <v>494</v>
      </c>
      <c r="I16" s="375" t="str">
        <f>IF('４１斜里・常呂'!U$1=0,"","★")</f>
        <v/>
      </c>
      <c r="J16" s="397">
        <v>45809</v>
      </c>
      <c r="K16" s="19">
        <v>41</v>
      </c>
      <c r="L16" s="30">
        <f>IF(ISERROR('４１斜里・常呂'!$A$134),"",'４１斜里・常呂'!$A$134)</f>
        <v>8475</v>
      </c>
      <c r="M16" s="21" t="s">
        <v>495</v>
      </c>
      <c r="N16" s="21" t="s">
        <v>496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45809</v>
      </c>
      <c r="C17" s="19">
        <v>12</v>
      </c>
      <c r="D17" s="31">
        <f>IF(ISERROR('１２岩内・虻田①'!$A$134),"",'１２岩内・虻田①'!$A$134)</f>
        <v>10200</v>
      </c>
      <c r="E17" s="21" t="s">
        <v>497</v>
      </c>
      <c r="F17" s="21" t="s">
        <v>1734</v>
      </c>
      <c r="I17" s="375" t="str">
        <f>IF('４２紋別郡'!U$1=0,"","★")</f>
        <v/>
      </c>
      <c r="J17" s="397">
        <v>45809</v>
      </c>
      <c r="K17" s="19">
        <v>42</v>
      </c>
      <c r="L17" s="30">
        <f>IF(ISERROR('４２紋別郡'!$A$134),"",'４２紋別郡'!$A$134)</f>
        <v>9915</v>
      </c>
      <c r="M17" s="21" t="s">
        <v>498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45809</v>
      </c>
      <c r="C18" s="19">
        <v>13</v>
      </c>
      <c r="D18" s="20">
        <f>IF(ISERROR('１３磯谷・寿都・島牧'!$A$134),"",'１３磯谷・寿都・島牧'!$A$134)</f>
        <v>2940</v>
      </c>
      <c r="E18" s="21" t="s">
        <v>499</v>
      </c>
      <c r="F18" s="21" t="s">
        <v>500</v>
      </c>
      <c r="G18" s="21" t="s">
        <v>501</v>
      </c>
      <c r="I18" s="375" t="str">
        <f>IF('４３帯広市'!U$1=0,"","★")</f>
        <v/>
      </c>
      <c r="J18" s="397">
        <v>45931</v>
      </c>
      <c r="K18" s="19">
        <v>43</v>
      </c>
      <c r="L18" s="30">
        <f>IF(ISERROR('４３帯広市'!$A$134),"",'４３帯広市'!$A$134)</f>
        <v>51000</v>
      </c>
      <c r="M18" s="21" t="s">
        <v>502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45809</v>
      </c>
      <c r="C19" s="19">
        <v>14</v>
      </c>
      <c r="D19" s="20">
        <f>IF(ISERROR('１４岩見沢・三笠・夕張'!$A$134),"",'１４岩見沢・三笠・夕張'!$A$134)</f>
        <v>23090</v>
      </c>
      <c r="E19" s="21" t="s">
        <v>503</v>
      </c>
      <c r="F19" s="21" t="s">
        <v>504</v>
      </c>
      <c r="G19" s="21" t="s">
        <v>505</v>
      </c>
      <c r="I19" s="375" t="str">
        <f>IF('４４河東郡'!U$1=0,"","★")</f>
        <v/>
      </c>
      <c r="J19" s="397">
        <v>45901</v>
      </c>
      <c r="K19" s="19">
        <v>44</v>
      </c>
      <c r="L19" s="30">
        <f>IF(ISERROR('４４河東郡'!$A$134),"",'４４河東郡'!$A$134)</f>
        <v>14245</v>
      </c>
      <c r="M19" s="21" t="s">
        <v>506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45809</v>
      </c>
      <c r="C20" s="19">
        <v>15</v>
      </c>
      <c r="D20" s="20">
        <f>IF(ISERROR('１５美唄・砂川・滝川・深川'!$A$134),"",'１５美唄・砂川・滝川・深川'!$A$134)</f>
        <v>23135</v>
      </c>
      <c r="E20" s="21" t="s">
        <v>507</v>
      </c>
      <c r="F20" s="21" t="s">
        <v>508</v>
      </c>
      <c r="G20" s="21" t="s">
        <v>509</v>
      </c>
      <c r="H20" s="21" t="s">
        <v>510</v>
      </c>
      <c r="I20" s="375" t="str">
        <f>IF('４５上川②・河西・広尾・足寄'!U$1=0,"","★")</f>
        <v/>
      </c>
      <c r="J20" s="397">
        <v>45870</v>
      </c>
      <c r="K20" s="19">
        <v>45</v>
      </c>
      <c r="L20" s="30">
        <f>IF(ISERROR('４５上川②・河西・広尾・足寄'!$A$134),"",'４５上川②・河西・広尾・足寄'!$A$134)</f>
        <v>16355</v>
      </c>
      <c r="M20" s="21" t="s">
        <v>1735</v>
      </c>
      <c r="N20" s="21" t="s">
        <v>511</v>
      </c>
      <c r="O20" s="21" t="s">
        <v>512</v>
      </c>
      <c r="P20" s="21" t="s">
        <v>513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45809</v>
      </c>
      <c r="C21" s="19">
        <v>16</v>
      </c>
      <c r="D21" s="20">
        <f>IF(ISERROR('１６赤平・歌志内・芦別'!$A$134),"",'１６赤平・歌志内・芦別'!$A$134)</f>
        <v>5970</v>
      </c>
      <c r="E21" s="21" t="s">
        <v>514</v>
      </c>
      <c r="F21" s="21" t="s">
        <v>515</v>
      </c>
      <c r="G21" s="21" t="s">
        <v>516</v>
      </c>
      <c r="I21" s="375" t="str">
        <f>IF('４６中川②・十勝'!U$1=0,"","★")</f>
        <v/>
      </c>
      <c r="J21" s="397">
        <v>45901</v>
      </c>
      <c r="K21" s="19">
        <v>46</v>
      </c>
      <c r="L21" s="30">
        <f>IF(ISERROR('４６中川②・十勝'!$A$134),"",'４６中川②・十勝'!$A$134)</f>
        <v>12725</v>
      </c>
      <c r="M21" s="21" t="s">
        <v>1736</v>
      </c>
      <c r="N21" s="21" t="s">
        <v>517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45809</v>
      </c>
      <c r="C22" s="19">
        <v>17</v>
      </c>
      <c r="D22" s="20">
        <f>IF(ISERROR('１７空知①・夕張'!$A$134),"",'１７空知①・夕張'!$A$134)</f>
        <v>10955</v>
      </c>
      <c r="E22" s="21" t="s">
        <v>1737</v>
      </c>
      <c r="F22" s="21" t="s">
        <v>518</v>
      </c>
      <c r="I22" s="375" t="str">
        <f>IF('４７釧路市'!U$1=0,"","★")</f>
        <v/>
      </c>
      <c r="J22" s="397">
        <v>45931</v>
      </c>
      <c r="K22" s="19">
        <v>47</v>
      </c>
      <c r="L22" s="30">
        <f>IF(ISERROR('４７釧路市'!$A$134),"",'４７釧路市'!$A$134)</f>
        <v>52230</v>
      </c>
      <c r="M22" s="21" t="s">
        <v>2543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45809</v>
      </c>
      <c r="C23" s="19">
        <v>18</v>
      </c>
      <c r="D23" s="20">
        <f>IF(ISERROR('１８樺戸・雨竜'!$A$134),"",'１８樺戸・雨竜'!$A$134)</f>
        <v>6270</v>
      </c>
      <c r="E23" s="21" t="s">
        <v>519</v>
      </c>
      <c r="F23" s="21" t="s">
        <v>520</v>
      </c>
      <c r="I23" s="375" t="str">
        <f>IF('４８釧路・厚岸・阿寒'!U$1=0,"","★")</f>
        <v/>
      </c>
      <c r="J23" s="397">
        <v>45809</v>
      </c>
      <c r="K23" s="19">
        <v>48</v>
      </c>
      <c r="L23" s="30">
        <f>IF(ISERROR('４８釧路・厚岸・阿寒'!$A$134),"",'４８釧路・厚岸・阿寒'!$A$134)</f>
        <v>4100</v>
      </c>
      <c r="M23" s="21" t="s">
        <v>521</v>
      </c>
      <c r="N23" s="21" t="s">
        <v>522</v>
      </c>
      <c r="O23" s="21" t="s">
        <v>523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45901</v>
      </c>
      <c r="C24" s="19">
        <v>19</v>
      </c>
      <c r="D24" s="20">
        <f>IF(ISERROR('１９苫小牧'!$A$134),"",'１９苫小牧'!$A$134)</f>
        <v>49835</v>
      </c>
      <c r="E24" s="21" t="s">
        <v>524</v>
      </c>
      <c r="F24" s="26"/>
      <c r="I24" s="375" t="str">
        <f>IF('４９川上・白糠'!U$1=0,"","★")</f>
        <v/>
      </c>
      <c r="J24" s="397">
        <v>45931</v>
      </c>
      <c r="K24" s="19">
        <v>49</v>
      </c>
      <c r="L24" s="30">
        <f>IF(ISERROR('４９川上・白糠'!$A$134),"",'４９川上・白糠'!$A$134)</f>
        <v>5825</v>
      </c>
      <c r="M24" s="21" t="s">
        <v>525</v>
      </c>
      <c r="N24" s="21" t="s">
        <v>526</v>
      </c>
      <c r="Q24" s="25"/>
    </row>
    <row r="25" spans="1:17" s="23" customFormat="1" ht="22" customHeight="1">
      <c r="A25" s="374" t="str">
        <f>IF('２０室蘭'!U$1=0,"","★")</f>
        <v/>
      </c>
      <c r="B25" s="397">
        <v>45809</v>
      </c>
      <c r="C25" s="19">
        <v>20</v>
      </c>
      <c r="D25" s="20">
        <f>IF(ISERROR('２０室蘭'!$A$134),"",'２０室蘭'!$A$134)</f>
        <v>33175</v>
      </c>
      <c r="E25" s="21" t="s">
        <v>527</v>
      </c>
      <c r="F25" s="26"/>
      <c r="I25" s="375" t="str">
        <f>IF('５０根室・野付・標津・目梨'!U$1=0,"","★")</f>
        <v/>
      </c>
      <c r="J25" s="397">
        <v>45931</v>
      </c>
      <c r="K25" s="19">
        <v>50</v>
      </c>
      <c r="L25" s="30">
        <f>IF(ISERROR('５０根室・野付・標津・目梨'!$A$134),"",'５０根室・野付・標津・目梨'!$A$134)</f>
        <v>16220</v>
      </c>
      <c r="M25" s="21" t="s">
        <v>528</v>
      </c>
      <c r="N25" s="21" t="s">
        <v>529</v>
      </c>
      <c r="O25" s="21" t="s">
        <v>530</v>
      </c>
      <c r="P25" s="21" t="s">
        <v>531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45809</v>
      </c>
      <c r="C26" s="19">
        <v>21</v>
      </c>
      <c r="D26" s="20">
        <f>IF(ISERROR('２１登別・伊達・勇払①'!$A$134),"",'２１登別・伊達・勇払①'!$A$134)</f>
        <v>29850</v>
      </c>
      <c r="E26" s="21" t="s">
        <v>532</v>
      </c>
      <c r="F26" s="21" t="s">
        <v>533</v>
      </c>
      <c r="G26" s="21" t="s">
        <v>1738</v>
      </c>
      <c r="J26" s="32" t="s">
        <v>1739</v>
      </c>
      <c r="K26" s="33">
        <f>SUM(D6:D35,L6:L25)</f>
        <v>1162143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45809</v>
      </c>
      <c r="C27" s="35">
        <v>22</v>
      </c>
      <c r="D27" s="36">
        <f>IF(ISERROR('２２白老・有珠・虻田②'!$A$134),"",'２２白老・有珠・虻田②'!$A$134)</f>
        <v>9210</v>
      </c>
      <c r="E27" s="37" t="s">
        <v>534</v>
      </c>
      <c r="F27" s="37" t="s">
        <v>535</v>
      </c>
      <c r="G27" s="37" t="s">
        <v>1740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45809</v>
      </c>
      <c r="C28" s="19">
        <v>23</v>
      </c>
      <c r="D28" s="31">
        <f>IF(ISERROR('２３沙流・日高'!$A$134),"",'２３沙流・日高'!$A$134)</f>
        <v>9910</v>
      </c>
      <c r="E28" s="21" t="s">
        <v>536</v>
      </c>
      <c r="F28" s="21" t="s">
        <v>537</v>
      </c>
      <c r="G28" s="28"/>
      <c r="K28" s="38" t="s">
        <v>1741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45809</v>
      </c>
      <c r="C29" s="19">
        <v>24</v>
      </c>
      <c r="D29" s="20">
        <f>IF(ISERROR('２４浦河・様似・幌泉・新冠'!$A$134),"",'２４浦河・様似・幌泉・新冠'!$A$134)</f>
        <v>4980</v>
      </c>
      <c r="E29" s="21" t="s">
        <v>538</v>
      </c>
      <c r="F29" s="21" t="s">
        <v>539</v>
      </c>
      <c r="G29" s="21" t="s">
        <v>540</v>
      </c>
      <c r="H29" s="21" t="s">
        <v>541</v>
      </c>
      <c r="I29" s="28"/>
      <c r="K29" s="42" t="s">
        <v>1742</v>
      </c>
      <c r="L29" s="43"/>
      <c r="M29" s="44" t="s">
        <v>1606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45809</v>
      </c>
      <c r="C30" s="19">
        <v>25</v>
      </c>
      <c r="D30" s="20">
        <f>IF(ISERROR('２５函館市'!$A$134),"",'２５函館市'!$A$134)</f>
        <v>55345</v>
      </c>
      <c r="E30" s="21" t="s">
        <v>542</v>
      </c>
      <c r="F30" s="26"/>
      <c r="K30" s="46" t="s">
        <v>1743</v>
      </c>
      <c r="L30" s="47"/>
      <c r="M30" s="48" t="s">
        <v>1607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45940</v>
      </c>
      <c r="C31" s="19">
        <v>26</v>
      </c>
      <c r="D31" s="20">
        <f>IF(ISERROR('２６北斗市・亀田郡'!$A$134),"",'２６北斗市・亀田郡'!$A$134)</f>
        <v>18242</v>
      </c>
      <c r="E31" s="21" t="s">
        <v>543</v>
      </c>
      <c r="F31" s="21" t="s">
        <v>544</v>
      </c>
      <c r="K31" s="46" t="s">
        <v>1744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45809</v>
      </c>
      <c r="C32" s="19">
        <v>27</v>
      </c>
      <c r="D32" s="20">
        <f>IF(ISERROR('２７上磯'!$A$134),"",'２７上磯'!$A$134)</f>
        <v>2226</v>
      </c>
      <c r="E32" s="21" t="s">
        <v>545</v>
      </c>
      <c r="K32" s="46" t="s">
        <v>1745</v>
      </c>
      <c r="L32" s="47"/>
      <c r="M32" s="53" t="s">
        <v>1609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45809</v>
      </c>
      <c r="C33" s="19">
        <v>28</v>
      </c>
      <c r="D33" s="20">
        <f>IF(ISERROR('２８松前・茅部'!$A$134),"",'２８松前・茅部'!$A$134)</f>
        <v>6748</v>
      </c>
      <c r="E33" s="21" t="s">
        <v>546</v>
      </c>
      <c r="F33" s="21" t="s">
        <v>547</v>
      </c>
      <c r="K33" s="46" t="s">
        <v>1746</v>
      </c>
      <c r="L33" s="47"/>
      <c r="M33" s="53" t="s">
        <v>1608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45809</v>
      </c>
      <c r="C34" s="19">
        <v>29</v>
      </c>
      <c r="D34" s="20">
        <f>IF(ISERROR('２９山越郡・二海郡'!$A$134),"",'２９山越郡・二海郡'!$A$134)</f>
        <v>4828</v>
      </c>
      <c r="E34" s="21" t="s">
        <v>548</v>
      </c>
      <c r="F34" s="27" t="s">
        <v>549</v>
      </c>
      <c r="K34" s="46" t="s">
        <v>1747</v>
      </c>
      <c r="L34" s="47"/>
      <c r="M34" s="53" t="s">
        <v>1610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45809</v>
      </c>
      <c r="C35" s="19">
        <v>30</v>
      </c>
      <c r="D35" s="20">
        <f>IF(ISERROR('３０桧山・爾志'!$A$134),"",'３０桧山・爾志'!$A$134)</f>
        <v>4514</v>
      </c>
      <c r="E35" s="21" t="s">
        <v>550</v>
      </c>
      <c r="F35" s="21" t="s">
        <v>551</v>
      </c>
      <c r="K35" s="38" t="s">
        <v>1748</v>
      </c>
      <c r="L35" s="39"/>
      <c r="M35" s="399">
        <f ca="1">NOW()</f>
        <v>45931.722549768521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8</v>
      </c>
      <c r="Z2" s="398" t="s">
        <v>1946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3" t="s">
        <v>609</v>
      </c>
      <c r="D4" s="504"/>
      <c r="E4" s="505"/>
      <c r="F4" s="334" t="s">
        <v>576</v>
      </c>
      <c r="G4" s="503" t="s">
        <v>577</v>
      </c>
      <c r="H4" s="504"/>
      <c r="I4" s="505"/>
      <c r="J4" s="334" t="s">
        <v>578</v>
      </c>
      <c r="K4" s="503" t="s">
        <v>579</v>
      </c>
      <c r="L4" s="504"/>
      <c r="M4" s="505"/>
      <c r="N4" s="334" t="s">
        <v>580</v>
      </c>
      <c r="O4" s="503" t="s">
        <v>556</v>
      </c>
      <c r="P4" s="504"/>
      <c r="Q4" s="505"/>
      <c r="R4" s="334" t="s">
        <v>583</v>
      </c>
      <c r="S4" s="503"/>
      <c r="T4" s="504"/>
      <c r="U4" s="505"/>
      <c r="V4" s="334" t="s">
        <v>583</v>
      </c>
      <c r="W4" s="503"/>
      <c r="X4" s="504"/>
      <c r="Y4" s="505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217</v>
      </c>
      <c r="B6" s="247" t="s">
        <v>793</v>
      </c>
      <c r="C6" s="248" t="s">
        <v>143</v>
      </c>
      <c r="D6" s="249">
        <v>730</v>
      </c>
      <c r="E6" s="250">
        <v>0</v>
      </c>
      <c r="F6" s="247" t="s">
        <v>794</v>
      </c>
      <c r="G6" s="248" t="s">
        <v>143</v>
      </c>
      <c r="H6" s="249">
        <v>1240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795</v>
      </c>
      <c r="O6" s="248" t="s">
        <v>2025</v>
      </c>
      <c r="P6" s="249">
        <v>2190</v>
      </c>
      <c r="Q6" s="250">
        <v>0</v>
      </c>
      <c r="R6" s="24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476</v>
      </c>
      <c r="B7" s="251" t="s">
        <v>796</v>
      </c>
      <c r="C7" s="248" t="s">
        <v>145</v>
      </c>
      <c r="D7" s="249">
        <v>730</v>
      </c>
      <c r="E7" s="250">
        <v>0</v>
      </c>
      <c r="F7" s="251" t="s">
        <v>797</v>
      </c>
      <c r="G7" s="248" t="s">
        <v>145</v>
      </c>
      <c r="H7" s="249">
        <v>1000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800</v>
      </c>
      <c r="O7" s="248" t="s">
        <v>2026</v>
      </c>
      <c r="P7" s="249">
        <v>3600</v>
      </c>
      <c r="Q7" s="250">
        <v>0</v>
      </c>
      <c r="R7" s="2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798</v>
      </c>
      <c r="C8" s="248" t="s">
        <v>144</v>
      </c>
      <c r="D8" s="249">
        <v>680</v>
      </c>
      <c r="E8" s="250">
        <v>0</v>
      </c>
      <c r="F8" s="251" t="s">
        <v>799</v>
      </c>
      <c r="G8" s="248" t="s">
        <v>144</v>
      </c>
      <c r="H8" s="249">
        <v>1570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802</v>
      </c>
      <c r="O8" s="248" t="s">
        <v>2027</v>
      </c>
      <c r="P8" s="249">
        <v>4220</v>
      </c>
      <c r="Q8" s="250">
        <v>0</v>
      </c>
      <c r="R8" s="2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755</v>
      </c>
      <c r="C9" s="248" t="s">
        <v>146</v>
      </c>
      <c r="D9" s="249">
        <v>510</v>
      </c>
      <c r="E9" s="250">
        <v>0</v>
      </c>
      <c r="F9" s="251" t="s">
        <v>801</v>
      </c>
      <c r="G9" s="248" t="s">
        <v>147</v>
      </c>
      <c r="H9" s="249">
        <v>290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805</v>
      </c>
      <c r="O9" s="248" t="s">
        <v>2028</v>
      </c>
      <c r="P9" s="249">
        <v>3410</v>
      </c>
      <c r="Q9" s="250">
        <v>0</v>
      </c>
      <c r="R9" s="2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803</v>
      </c>
      <c r="C10" s="248" t="s">
        <v>147</v>
      </c>
      <c r="D10" s="249">
        <v>400</v>
      </c>
      <c r="E10" s="250">
        <v>0</v>
      </c>
      <c r="F10" s="266" t="s">
        <v>1901</v>
      </c>
      <c r="G10" s="248" t="s">
        <v>156</v>
      </c>
      <c r="H10" s="249">
        <v>110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51" t="s">
        <v>806</v>
      </c>
      <c r="O10" s="248" t="s">
        <v>2029</v>
      </c>
      <c r="P10" s="249">
        <v>3400</v>
      </c>
      <c r="Q10" s="250">
        <v>0</v>
      </c>
      <c r="R10" s="251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51" t="s">
        <v>807</v>
      </c>
      <c r="O11" s="248" t="s">
        <v>2030</v>
      </c>
      <c r="P11" s="249">
        <v>3340</v>
      </c>
      <c r="Q11" s="250">
        <v>0</v>
      </c>
      <c r="R11" s="251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51"/>
      <c r="O12" s="248" t="s">
        <v>583</v>
      </c>
      <c r="P12" s="249" t="s">
        <v>583</v>
      </c>
      <c r="Q12" s="250" t="s">
        <v>583</v>
      </c>
      <c r="R12" s="251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51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51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51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51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1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1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1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1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1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1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1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1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1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1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1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1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1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1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1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1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1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1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1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1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1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1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1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1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1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1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1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1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27420</v>
      </c>
      <c r="B45" s="254"/>
      <c r="C45" s="256" t="str">
        <f>IF(D45=0,"","計")</f>
        <v>計</v>
      </c>
      <c r="D45" s="257">
        <f>SUBTOTAL(9,D6:D44)</f>
        <v>3050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20160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33" t="s">
        <v>575</v>
      </c>
      <c r="C47" s="503" t="s">
        <v>609</v>
      </c>
      <c r="D47" s="504"/>
      <c r="E47" s="505"/>
      <c r="F47" s="334" t="s">
        <v>576</v>
      </c>
      <c r="G47" s="503" t="s">
        <v>577</v>
      </c>
      <c r="H47" s="504"/>
      <c r="I47" s="505"/>
      <c r="J47" s="334" t="s">
        <v>578</v>
      </c>
      <c r="K47" s="503" t="s">
        <v>579</v>
      </c>
      <c r="L47" s="504"/>
      <c r="M47" s="505"/>
      <c r="N47" s="334" t="s">
        <v>580</v>
      </c>
      <c r="O47" s="503" t="s">
        <v>556</v>
      </c>
      <c r="P47" s="504"/>
      <c r="Q47" s="505"/>
      <c r="R47" s="334" t="s">
        <v>583</v>
      </c>
      <c r="S47" s="503"/>
      <c r="T47" s="504"/>
      <c r="U47" s="505"/>
      <c r="V47" s="334" t="s">
        <v>583</v>
      </c>
      <c r="W47" s="503"/>
      <c r="X47" s="504"/>
      <c r="Y47" s="50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246">
        <v>234</v>
      </c>
      <c r="B49" s="247" t="s">
        <v>808</v>
      </c>
      <c r="C49" s="248" t="s">
        <v>148</v>
      </c>
      <c r="D49" s="249">
        <v>860</v>
      </c>
      <c r="E49" s="250">
        <v>0</v>
      </c>
      <c r="F49" s="247" t="s">
        <v>809</v>
      </c>
      <c r="G49" s="248" t="s">
        <v>148</v>
      </c>
      <c r="H49" s="249">
        <v>940</v>
      </c>
      <c r="I49" s="250">
        <v>0</v>
      </c>
      <c r="J49" s="247" t="s">
        <v>2500</v>
      </c>
      <c r="K49" s="248" t="s">
        <v>2501</v>
      </c>
      <c r="L49" s="267">
        <v>110</v>
      </c>
      <c r="M49" s="250">
        <v>0</v>
      </c>
      <c r="N49" s="247" t="s">
        <v>810</v>
      </c>
      <c r="O49" s="248" t="s">
        <v>2031</v>
      </c>
      <c r="P49" s="267">
        <v>3320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477</v>
      </c>
      <c r="B50" s="266"/>
      <c r="C50" s="248" t="s">
        <v>583</v>
      </c>
      <c r="D50" s="249" t="s">
        <v>583</v>
      </c>
      <c r="E50" s="250">
        <v>0</v>
      </c>
      <c r="F50" s="251" t="s">
        <v>811</v>
      </c>
      <c r="G50" s="248" t="s">
        <v>133</v>
      </c>
      <c r="H50" s="249">
        <v>300</v>
      </c>
      <c r="I50" s="250">
        <v>0</v>
      </c>
      <c r="J50" s="251"/>
      <c r="K50" s="248" t="s">
        <v>583</v>
      </c>
      <c r="L50" s="267" t="s">
        <v>583</v>
      </c>
      <c r="M50" s="250">
        <v>0</v>
      </c>
      <c r="N50" s="251" t="s">
        <v>812</v>
      </c>
      <c r="O50" s="248" t="s">
        <v>2032</v>
      </c>
      <c r="P50" s="267">
        <v>2620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51"/>
      <c r="K51" s="248" t="s">
        <v>583</v>
      </c>
      <c r="L51" s="267" t="s">
        <v>583</v>
      </c>
      <c r="M51" s="250">
        <v>0</v>
      </c>
      <c r="N51" s="251" t="s">
        <v>813</v>
      </c>
      <c r="O51" s="248" t="s">
        <v>2502</v>
      </c>
      <c r="P51" s="267">
        <v>1050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51" t="s">
        <v>814</v>
      </c>
      <c r="O52" s="248" t="s">
        <v>2033</v>
      </c>
      <c r="P52" s="267">
        <v>2790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/>
      <c r="T63" s="271"/>
      <c r="U63" s="250"/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11990</v>
      </c>
      <c r="B75" s="275"/>
      <c r="C75" s="256" t="str">
        <f>IF(D75=0,"","計")</f>
        <v>計</v>
      </c>
      <c r="D75" s="271">
        <f>SUBTOTAL(9,D49:D74)</f>
        <v>860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9780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333" t="s">
        <v>575</v>
      </c>
      <c r="C77" s="503" t="s">
        <v>609</v>
      </c>
      <c r="D77" s="504"/>
      <c r="E77" s="505"/>
      <c r="F77" s="334" t="s">
        <v>576</v>
      </c>
      <c r="G77" s="503" t="s">
        <v>577</v>
      </c>
      <c r="H77" s="504"/>
      <c r="I77" s="505"/>
      <c r="J77" s="334" t="s">
        <v>578</v>
      </c>
      <c r="K77" s="503" t="s">
        <v>579</v>
      </c>
      <c r="L77" s="504"/>
      <c r="M77" s="505"/>
      <c r="N77" s="334" t="s">
        <v>580</v>
      </c>
      <c r="O77" s="503" t="s">
        <v>556</v>
      </c>
      <c r="P77" s="504"/>
      <c r="Q77" s="505"/>
      <c r="R77" s="334"/>
      <c r="S77" s="503"/>
      <c r="T77" s="504"/>
      <c r="U77" s="505"/>
      <c r="V77" s="334"/>
      <c r="W77" s="503"/>
      <c r="X77" s="504"/>
      <c r="Y77" s="505"/>
    </row>
    <row r="78" spans="1:25" s="265" customFormat="1" ht="12.75" customHeight="1" thickBo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435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5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customHeight="1">
      <c r="A79" s="246">
        <v>231</v>
      </c>
      <c r="B79" s="247" t="s">
        <v>815</v>
      </c>
      <c r="C79" s="248" t="s">
        <v>149</v>
      </c>
      <c r="D79" s="267">
        <v>1200</v>
      </c>
      <c r="E79" s="250">
        <v>0</v>
      </c>
      <c r="F79" s="247" t="s">
        <v>816</v>
      </c>
      <c r="G79" s="248" t="s">
        <v>2667</v>
      </c>
      <c r="H79" s="267">
        <v>740</v>
      </c>
      <c r="I79" s="250">
        <v>0</v>
      </c>
      <c r="J79" s="247"/>
      <c r="K79" s="248" t="s">
        <v>583</v>
      </c>
      <c r="L79" s="267" t="s">
        <v>583</v>
      </c>
      <c r="M79" s="250" t="s">
        <v>583</v>
      </c>
      <c r="N79" s="364" t="s">
        <v>817</v>
      </c>
      <c r="O79" s="340" t="s">
        <v>2034</v>
      </c>
      <c r="P79" s="346">
        <v>1335</v>
      </c>
      <c r="Q79" s="250">
        <v>0</v>
      </c>
      <c r="R79" s="247"/>
      <c r="S79" s="248"/>
      <c r="T79" s="267"/>
      <c r="U79" s="250"/>
      <c r="V79" s="2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478</v>
      </c>
      <c r="B80" s="251" t="s">
        <v>818</v>
      </c>
      <c r="C80" s="248" t="s">
        <v>150</v>
      </c>
      <c r="D80" s="267">
        <v>2280</v>
      </c>
      <c r="E80" s="250">
        <v>0</v>
      </c>
      <c r="F80" s="251" t="s">
        <v>819</v>
      </c>
      <c r="G80" s="248" t="s">
        <v>2668</v>
      </c>
      <c r="H80" s="267">
        <v>1000</v>
      </c>
      <c r="I80" s="250">
        <v>0</v>
      </c>
      <c r="J80" s="251"/>
      <c r="K80" s="248" t="s">
        <v>583</v>
      </c>
      <c r="L80" s="267" t="s">
        <v>583</v>
      </c>
      <c r="M80" s="250" t="s">
        <v>583</v>
      </c>
      <c r="N80" s="365" t="s">
        <v>820</v>
      </c>
      <c r="O80" s="343" t="s">
        <v>2035</v>
      </c>
      <c r="P80" s="346">
        <v>4450</v>
      </c>
      <c r="Q80" s="250">
        <v>0</v>
      </c>
      <c r="R80" s="288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 thickBot="1">
      <c r="A81" s="506"/>
      <c r="B81" s="251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51"/>
      <c r="K81" s="248" t="s">
        <v>583</v>
      </c>
      <c r="L81" s="267" t="s">
        <v>583</v>
      </c>
      <c r="M81" s="250" t="s">
        <v>583</v>
      </c>
      <c r="N81" s="365" t="s">
        <v>821</v>
      </c>
      <c r="O81" s="344" t="s">
        <v>2036</v>
      </c>
      <c r="P81" s="346">
        <v>2920</v>
      </c>
      <c r="Q81" s="250">
        <v>0</v>
      </c>
      <c r="R81" s="288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>
        <v>0</v>
      </c>
      <c r="J82" s="251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88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88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88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89"/>
      <c r="S85" s="270"/>
      <c r="T85" s="271"/>
      <c r="U85" s="250"/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13925</v>
      </c>
      <c r="B95" s="289"/>
      <c r="C95" s="256" t="str">
        <f>IF(D95=0,"","計")</f>
        <v>計</v>
      </c>
      <c r="D95" s="271">
        <f>SUBTOTAL(9,D79:D94)</f>
        <v>3480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8705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556</v>
      </c>
      <c r="B97" s="333" t="s">
        <v>575</v>
      </c>
      <c r="C97" s="503" t="s">
        <v>609</v>
      </c>
      <c r="D97" s="504"/>
      <c r="E97" s="505"/>
      <c r="F97" s="334" t="s">
        <v>576</v>
      </c>
      <c r="G97" s="503" t="s">
        <v>577</v>
      </c>
      <c r="H97" s="504"/>
      <c r="I97" s="505"/>
      <c r="J97" s="334" t="s">
        <v>578</v>
      </c>
      <c r="K97" s="503" t="s">
        <v>579</v>
      </c>
      <c r="L97" s="504"/>
      <c r="M97" s="505"/>
      <c r="N97" s="334" t="s">
        <v>580</v>
      </c>
      <c r="O97" s="503" t="s">
        <v>556</v>
      </c>
      <c r="P97" s="504"/>
      <c r="Q97" s="505"/>
      <c r="R97" s="334"/>
      <c r="S97" s="503"/>
      <c r="T97" s="504"/>
      <c r="U97" s="505"/>
      <c r="V97" s="334"/>
      <c r="W97" s="503"/>
      <c r="X97" s="504"/>
      <c r="Y97" s="505"/>
    </row>
    <row r="98" spans="1:25" s="265" customFormat="1" ht="12.75" customHeight="1" thickBo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435" t="s">
        <v>585</v>
      </c>
      <c r="L98" s="243" t="s">
        <v>586</v>
      </c>
      <c r="M98" s="243"/>
      <c r="N98" s="241" t="s">
        <v>584</v>
      </c>
      <c r="O98" s="435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5"/>
      <c r="V98" s="241" t="s">
        <v>584</v>
      </c>
      <c r="W98" s="336" t="s">
        <v>585</v>
      </c>
      <c r="X98" s="243" t="s">
        <v>586</v>
      </c>
      <c r="Y98" s="245"/>
    </row>
    <row r="99" spans="1:25" s="252" customFormat="1" ht="12.75" customHeight="1">
      <c r="A99" s="246">
        <v>224</v>
      </c>
      <c r="B99" s="247" t="s">
        <v>828</v>
      </c>
      <c r="C99" s="248" t="s">
        <v>151</v>
      </c>
      <c r="D99" s="267">
        <v>1030</v>
      </c>
      <c r="E99" s="250">
        <v>0</v>
      </c>
      <c r="F99" s="247" t="s">
        <v>829</v>
      </c>
      <c r="G99" s="248" t="s">
        <v>2669</v>
      </c>
      <c r="H99" s="267">
        <v>870</v>
      </c>
      <c r="I99" s="250">
        <v>0</v>
      </c>
      <c r="J99" s="364"/>
      <c r="K99" s="401" t="s">
        <v>583</v>
      </c>
      <c r="L99" s="346" t="s">
        <v>583</v>
      </c>
      <c r="M99" s="250" t="s">
        <v>583</v>
      </c>
      <c r="N99" s="364" t="s">
        <v>830</v>
      </c>
      <c r="O99" s="340" t="s">
        <v>2757</v>
      </c>
      <c r="P99" s="346">
        <v>4940</v>
      </c>
      <c r="Q99" s="250">
        <v>0</v>
      </c>
      <c r="R99" s="247"/>
      <c r="S99" s="248"/>
      <c r="T99" s="267"/>
      <c r="U99" s="250"/>
      <c r="V99" s="247"/>
      <c r="W99" s="248" t="s">
        <v>583</v>
      </c>
      <c r="X99" s="267" t="s">
        <v>583</v>
      </c>
      <c r="Y99" s="250" t="s">
        <v>583</v>
      </c>
    </row>
    <row r="100" spans="1:25" s="252" customFormat="1" ht="12.75" customHeight="1" thickBot="1">
      <c r="A100" s="506" t="s">
        <v>479</v>
      </c>
      <c r="B100" s="251" t="s">
        <v>831</v>
      </c>
      <c r="C100" s="248" t="s">
        <v>152</v>
      </c>
      <c r="D100" s="267">
        <v>1160</v>
      </c>
      <c r="E100" s="250">
        <v>0</v>
      </c>
      <c r="F100" s="251" t="s">
        <v>2332</v>
      </c>
      <c r="G100" s="248" t="s">
        <v>2670</v>
      </c>
      <c r="H100" s="267">
        <v>430</v>
      </c>
      <c r="I100" s="250">
        <v>0</v>
      </c>
      <c r="J100" s="365"/>
      <c r="K100" s="270" t="s">
        <v>583</v>
      </c>
      <c r="L100" s="346" t="s">
        <v>583</v>
      </c>
      <c r="M100" s="250" t="s">
        <v>583</v>
      </c>
      <c r="N100" s="365" t="s">
        <v>832</v>
      </c>
      <c r="O100" s="344" t="s">
        <v>2758</v>
      </c>
      <c r="P100" s="346">
        <v>5380</v>
      </c>
      <c r="Q100" s="250">
        <v>0</v>
      </c>
      <c r="R100" s="288"/>
      <c r="S100" s="248"/>
      <c r="T100" s="267"/>
      <c r="U100" s="250"/>
      <c r="V100" s="288"/>
      <c r="W100" s="248" t="s">
        <v>583</v>
      </c>
      <c r="X100" s="267" t="s">
        <v>583</v>
      </c>
      <c r="Y100" s="250" t="s">
        <v>583</v>
      </c>
    </row>
    <row r="101" spans="1:25" s="252" customFormat="1" ht="12.75" customHeight="1">
      <c r="A101" s="506"/>
      <c r="B101" s="251" t="s">
        <v>833</v>
      </c>
      <c r="C101" s="248" t="s">
        <v>153</v>
      </c>
      <c r="D101" s="267">
        <v>920</v>
      </c>
      <c r="E101" s="250">
        <v>0</v>
      </c>
      <c r="F101" s="251"/>
      <c r="G101" s="248" t="s">
        <v>583</v>
      </c>
      <c r="H101" s="267" t="s">
        <v>583</v>
      </c>
      <c r="I101" s="250" t="s">
        <v>583</v>
      </c>
      <c r="J101" s="251"/>
      <c r="K101" s="248" t="s">
        <v>583</v>
      </c>
      <c r="L101" s="267" t="s">
        <v>583</v>
      </c>
      <c r="M101" s="250" t="s">
        <v>583</v>
      </c>
      <c r="N101" s="251"/>
      <c r="O101" s="248" t="s">
        <v>583</v>
      </c>
      <c r="P101" s="267" t="s">
        <v>583</v>
      </c>
      <c r="Q101" s="250" t="s">
        <v>583</v>
      </c>
      <c r="R101" s="288"/>
      <c r="S101" s="248"/>
      <c r="T101" s="267"/>
      <c r="U101" s="250"/>
      <c r="V101" s="288"/>
      <c r="W101" s="248" t="s">
        <v>583</v>
      </c>
      <c r="X101" s="267" t="s">
        <v>583</v>
      </c>
      <c r="Y101" s="250" t="s">
        <v>583</v>
      </c>
    </row>
    <row r="102" spans="1:25" s="252" customFormat="1" ht="12.7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88"/>
      <c r="S102" s="248"/>
      <c r="T102" s="267"/>
      <c r="U102" s="250"/>
      <c r="V102" s="288"/>
      <c r="W102" s="248" t="s">
        <v>583</v>
      </c>
      <c r="X102" s="267" t="s">
        <v>583</v>
      </c>
      <c r="Y102" s="250" t="s">
        <v>583</v>
      </c>
    </row>
    <row r="103" spans="1:25" s="252" customFormat="1" ht="12.7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88"/>
      <c r="S103" s="248"/>
      <c r="T103" s="267"/>
      <c r="U103" s="250"/>
      <c r="V103" s="288"/>
      <c r="W103" s="248" t="s">
        <v>583</v>
      </c>
      <c r="X103" s="267" t="s">
        <v>583</v>
      </c>
      <c r="Y103" s="250" t="s">
        <v>583</v>
      </c>
    </row>
    <row r="104" spans="1:25" s="252" customFormat="1" ht="12.7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88"/>
      <c r="S104" s="248"/>
      <c r="T104" s="267"/>
      <c r="U104" s="250"/>
      <c r="V104" s="288"/>
      <c r="W104" s="248" t="s">
        <v>583</v>
      </c>
      <c r="X104" s="267" t="s">
        <v>583</v>
      </c>
      <c r="Y104" s="250" t="s">
        <v>583</v>
      </c>
    </row>
    <row r="105" spans="1:25" s="252" customFormat="1" ht="12.7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93"/>
      <c r="S105" s="248"/>
      <c r="T105" s="267"/>
      <c r="U105" s="250"/>
      <c r="V105" s="293"/>
      <c r="W105" s="248" t="s">
        <v>583</v>
      </c>
      <c r="X105" s="267" t="s">
        <v>583</v>
      </c>
      <c r="Y105" s="250" t="s">
        <v>583</v>
      </c>
    </row>
    <row r="106" spans="1:25" s="252" customFormat="1" ht="12.7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93"/>
      <c r="S106" s="248"/>
      <c r="T106" s="267"/>
      <c r="U106" s="250"/>
      <c r="V106" s="293"/>
      <c r="W106" s="248" t="s">
        <v>583</v>
      </c>
      <c r="X106" s="267" t="s">
        <v>583</v>
      </c>
      <c r="Y106" s="250" t="s">
        <v>583</v>
      </c>
    </row>
    <row r="107" spans="1:25" s="252" customFormat="1" ht="12.7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/>
      <c r="T107" s="267"/>
      <c r="U107" s="250"/>
      <c r="V107" s="293"/>
      <c r="W107" s="248" t="s">
        <v>583</v>
      </c>
      <c r="X107" s="267" t="s">
        <v>583</v>
      </c>
      <c r="Y107" s="250" t="s">
        <v>583</v>
      </c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/>
      <c r="T108" s="267"/>
      <c r="U108" s="250"/>
      <c r="V108" s="294"/>
      <c r="W108" s="248" t="s">
        <v>583</v>
      </c>
      <c r="X108" s="267" t="s">
        <v>583</v>
      </c>
      <c r="Y108" s="250" t="s">
        <v>583</v>
      </c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/>
      <c r="T109" s="267"/>
      <c r="U109" s="250"/>
      <c r="V109" s="294"/>
      <c r="W109" s="248" t="s">
        <v>583</v>
      </c>
      <c r="X109" s="267" t="s">
        <v>583</v>
      </c>
      <c r="Y109" s="250" t="s">
        <v>583</v>
      </c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s="252" customFormat="1" ht="12.75" customHeight="1">
      <c r="A115" s="277">
        <f>SUM(D115,H115,L115,P115,T115,X115)</f>
        <v>14730</v>
      </c>
      <c r="B115" s="294"/>
      <c r="C115" s="256" t="str">
        <f>IF(D115=0,"","計")</f>
        <v>計</v>
      </c>
      <c r="D115" s="271">
        <f>SUBTOTAL(9,D99:D114)</f>
        <v>3110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10320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s="252" customFormat="1" ht="12.7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s="252" customFormat="1" ht="12.7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s="252" customFormat="1" ht="12.7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s="252" customFormat="1" ht="12.7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s="252" customFormat="1" ht="12.7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s="252" customFormat="1" ht="12.7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s="252" customFormat="1" ht="12.7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s="252" customFormat="1" ht="12.7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s="252" customFormat="1" ht="12.7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s="252" customFormat="1" ht="12.7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s="252" customFormat="1" ht="12.7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s="252" customFormat="1" ht="12.7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52" customFormat="1" ht="12.7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52" customFormat="1" ht="12.7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s="252" customFormat="1" ht="12.7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s="252" customFormat="1" ht="12.7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s="252" customFormat="1" ht="12.75" customHeight="1">
      <c r="A134" s="331">
        <f>SUBTOTAL(9,A45,A75,A95,A115)</f>
        <v>68065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s="252" customFormat="1" ht="12.7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s="276" customFormat="1" ht="12.75" customHeight="1">
      <c r="A136" s="332" t="s">
        <v>2084</v>
      </c>
      <c r="V136" s="531">
        <f>MOKUJI!B13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O77:Q77"/>
    <mergeCell ref="S47:U47"/>
    <mergeCell ref="S77:U77"/>
    <mergeCell ref="O47:Q47"/>
    <mergeCell ref="W47:Y47"/>
    <mergeCell ref="Q1:R1"/>
    <mergeCell ref="S1:T1"/>
    <mergeCell ref="U1:V1"/>
    <mergeCell ref="A1:B1"/>
    <mergeCell ref="H1:I1"/>
    <mergeCell ref="C1:G1"/>
    <mergeCell ref="N1:O1"/>
    <mergeCell ref="J1:M1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9</v>
      </c>
      <c r="Z2" s="398" t="s">
        <v>1945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235</v>
      </c>
      <c r="B6" s="266" t="s">
        <v>834</v>
      </c>
      <c r="C6" s="248" t="s">
        <v>154</v>
      </c>
      <c r="D6" s="249">
        <v>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836</v>
      </c>
      <c r="O6" s="248" t="s">
        <v>2195</v>
      </c>
      <c r="P6" s="249">
        <v>1705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482</v>
      </c>
      <c r="B7" s="266" t="s">
        <v>837</v>
      </c>
      <c r="C7" s="248" t="s">
        <v>155</v>
      </c>
      <c r="D7" s="249">
        <v>10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838</v>
      </c>
      <c r="O7" s="248" t="s">
        <v>2196</v>
      </c>
      <c r="P7" s="249">
        <v>910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839</v>
      </c>
      <c r="O8" s="248" t="s">
        <v>2429</v>
      </c>
      <c r="P8" s="249">
        <v>680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840</v>
      </c>
      <c r="O9" s="248" t="s">
        <v>2389</v>
      </c>
      <c r="P9" s="249">
        <v>235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841</v>
      </c>
      <c r="O10" s="248" t="s">
        <v>2796</v>
      </c>
      <c r="P10" s="249">
        <v>210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842</v>
      </c>
      <c r="O11" s="248" t="s">
        <v>2197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3800</v>
      </c>
      <c r="B45" s="254"/>
      <c r="C45" s="256" t="s">
        <v>557</v>
      </c>
      <c r="D45" s="257">
        <f>SUBTOTAL(9,D6:D44)</f>
        <v>40</v>
      </c>
      <c r="E45" s="258">
        <f>SUM(E6:E44)</f>
        <v>0</v>
      </c>
      <c r="F45" s="254"/>
      <c r="G45" s="256" t="s">
        <v>557</v>
      </c>
      <c r="H45" s="257">
        <f>SUBTOTAL(9,H6:H44)</f>
        <v>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3760</v>
      </c>
      <c r="Q45" s="258">
        <f>SUM(Q6:Q44)</f>
        <v>0</v>
      </c>
      <c r="R45" s="254"/>
      <c r="S45" s="256" t="s">
        <v>557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s="234" customFormat="1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s="234" customFormat="1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3800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1852</v>
      </c>
      <c r="V136" s="531">
        <f>MOKUJI!B14</f>
        <v>45931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60"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W77:Y77"/>
    <mergeCell ref="A80:A87"/>
    <mergeCell ref="C77:E77"/>
    <mergeCell ref="G77:I77"/>
    <mergeCell ref="K77:M77"/>
    <mergeCell ref="O77:Q77"/>
    <mergeCell ref="S77:U77"/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10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203</v>
      </c>
      <c r="B6" s="266" t="s">
        <v>843</v>
      </c>
      <c r="C6" s="248" t="s">
        <v>2764</v>
      </c>
      <c r="D6" s="249">
        <v>460</v>
      </c>
      <c r="E6" s="250">
        <v>0</v>
      </c>
      <c r="F6" s="266" t="s">
        <v>844</v>
      </c>
      <c r="G6" s="248" t="s">
        <v>2671</v>
      </c>
      <c r="H6" s="249">
        <v>370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845</v>
      </c>
      <c r="O6" s="340" t="s">
        <v>2037</v>
      </c>
      <c r="P6" s="341">
        <v>1460</v>
      </c>
      <c r="Q6" s="250">
        <v>0</v>
      </c>
      <c r="R6" s="404"/>
      <c r="S6" s="401"/>
      <c r="T6" s="402"/>
      <c r="U6" s="403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1812</v>
      </c>
      <c r="B7" s="266" t="s">
        <v>846</v>
      </c>
      <c r="C7" s="248" t="s">
        <v>157</v>
      </c>
      <c r="D7" s="249">
        <v>470</v>
      </c>
      <c r="E7" s="250">
        <v>0</v>
      </c>
      <c r="F7" s="266" t="s">
        <v>847</v>
      </c>
      <c r="G7" s="248" t="s">
        <v>2672</v>
      </c>
      <c r="H7" s="249">
        <v>120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848</v>
      </c>
      <c r="O7" s="343" t="s">
        <v>2038</v>
      </c>
      <c r="P7" s="341">
        <v>3360</v>
      </c>
      <c r="Q7" s="250">
        <v>0</v>
      </c>
      <c r="R7" s="337"/>
      <c r="S7" s="270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850</v>
      </c>
      <c r="C8" s="248" t="s">
        <v>158</v>
      </c>
      <c r="D8" s="249">
        <v>390</v>
      </c>
      <c r="E8" s="250">
        <v>0</v>
      </c>
      <c r="F8" s="266" t="s">
        <v>1896</v>
      </c>
      <c r="G8" s="248" t="s">
        <v>2673</v>
      </c>
      <c r="H8" s="249">
        <v>40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852</v>
      </c>
      <c r="O8" s="343" t="s">
        <v>2039</v>
      </c>
      <c r="P8" s="341">
        <v>1575</v>
      </c>
      <c r="Q8" s="250">
        <v>0</v>
      </c>
      <c r="R8" s="337"/>
      <c r="S8" s="270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756</v>
      </c>
      <c r="C9" s="248" t="s">
        <v>159</v>
      </c>
      <c r="D9" s="249">
        <v>500</v>
      </c>
      <c r="E9" s="250">
        <v>0</v>
      </c>
      <c r="F9" s="266" t="s">
        <v>851</v>
      </c>
      <c r="G9" s="248" t="s">
        <v>2674</v>
      </c>
      <c r="H9" s="249">
        <v>380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854</v>
      </c>
      <c r="O9" s="343" t="s">
        <v>2040</v>
      </c>
      <c r="P9" s="341">
        <v>2290</v>
      </c>
      <c r="Q9" s="250">
        <v>0</v>
      </c>
      <c r="R9" s="337"/>
      <c r="S9" s="270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855</v>
      </c>
      <c r="C10" s="248" t="s">
        <v>160</v>
      </c>
      <c r="D10" s="249">
        <v>510</v>
      </c>
      <c r="E10" s="250">
        <v>0</v>
      </c>
      <c r="F10" s="266" t="s">
        <v>853</v>
      </c>
      <c r="G10" s="248" t="s">
        <v>2675</v>
      </c>
      <c r="H10" s="249">
        <v>260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859</v>
      </c>
      <c r="O10" s="343" t="s">
        <v>2052</v>
      </c>
      <c r="P10" s="341">
        <v>2605</v>
      </c>
      <c r="Q10" s="250">
        <v>0</v>
      </c>
      <c r="R10" s="337"/>
      <c r="S10" s="270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857</v>
      </c>
      <c r="C11" s="248" t="s">
        <v>161</v>
      </c>
      <c r="D11" s="249">
        <v>1000</v>
      </c>
      <c r="E11" s="250">
        <v>0</v>
      </c>
      <c r="F11" s="266" t="s">
        <v>856</v>
      </c>
      <c r="G11" s="248" t="s">
        <v>2676</v>
      </c>
      <c r="H11" s="249">
        <v>180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861</v>
      </c>
      <c r="O11" s="343" t="s">
        <v>2041</v>
      </c>
      <c r="P11" s="341">
        <v>3210</v>
      </c>
      <c r="Q11" s="250">
        <v>0</v>
      </c>
      <c r="R11" s="337"/>
      <c r="S11" s="270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860</v>
      </c>
      <c r="C12" s="248" t="s">
        <v>162</v>
      </c>
      <c r="D12" s="249">
        <v>670</v>
      </c>
      <c r="E12" s="250">
        <v>0</v>
      </c>
      <c r="F12" s="266" t="s">
        <v>858</v>
      </c>
      <c r="G12" s="248" t="s">
        <v>2677</v>
      </c>
      <c r="H12" s="249">
        <v>130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863</v>
      </c>
      <c r="O12" s="343" t="s">
        <v>2430</v>
      </c>
      <c r="P12" s="341">
        <v>5290</v>
      </c>
      <c r="Q12" s="250">
        <v>0</v>
      </c>
      <c r="R12" s="337"/>
      <c r="S12" s="270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 thickBot="1">
      <c r="A13" s="506"/>
      <c r="B13" s="266" t="s">
        <v>862</v>
      </c>
      <c r="C13" s="248" t="s">
        <v>1858</v>
      </c>
      <c r="D13" s="249">
        <v>730</v>
      </c>
      <c r="E13" s="250">
        <v>0</v>
      </c>
      <c r="F13" s="254" t="s">
        <v>294</v>
      </c>
      <c r="G13" s="248" t="s">
        <v>2678</v>
      </c>
      <c r="H13" s="249">
        <v>110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 t="s">
        <v>866</v>
      </c>
      <c r="O13" s="372" t="s">
        <v>2042</v>
      </c>
      <c r="P13" s="341">
        <v>400</v>
      </c>
      <c r="Q13" s="250">
        <v>0</v>
      </c>
      <c r="R13" s="337"/>
      <c r="S13" s="270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 t="s">
        <v>864</v>
      </c>
      <c r="C14" s="248" t="s">
        <v>164</v>
      </c>
      <c r="D14" s="249">
        <v>440</v>
      </c>
      <c r="E14" s="250">
        <v>0</v>
      </c>
      <c r="F14" s="254"/>
      <c r="G14" s="248" t="s">
        <v>583</v>
      </c>
      <c r="H14" s="249" t="s">
        <v>583</v>
      </c>
      <c r="I14" s="250">
        <v>0</v>
      </c>
      <c r="J14" s="266"/>
      <c r="K14" s="248" t="s">
        <v>583</v>
      </c>
      <c r="L14" s="249" t="s">
        <v>583</v>
      </c>
      <c r="M14" s="250" t="s">
        <v>583</v>
      </c>
      <c r="N14" s="342"/>
      <c r="O14" s="345" t="s">
        <v>583</v>
      </c>
      <c r="P14" s="341" t="s">
        <v>583</v>
      </c>
      <c r="Q14" s="250">
        <v>0</v>
      </c>
      <c r="R14" s="337"/>
      <c r="S14" s="270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66" t="s">
        <v>865</v>
      </c>
      <c r="C15" s="248" t="s">
        <v>163</v>
      </c>
      <c r="D15" s="249">
        <v>120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373"/>
      <c r="K15" s="248" t="s">
        <v>583</v>
      </c>
      <c r="L15" s="249" t="s">
        <v>583</v>
      </c>
      <c r="M15" s="250" t="s">
        <v>583</v>
      </c>
      <c r="N15" s="342"/>
      <c r="O15" s="248" t="s">
        <v>583</v>
      </c>
      <c r="P15" s="341" t="s">
        <v>583</v>
      </c>
      <c r="Q15" s="250">
        <v>0</v>
      </c>
      <c r="R15" s="337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373"/>
      <c r="K16" s="248" t="s">
        <v>583</v>
      </c>
      <c r="L16" s="249" t="s">
        <v>583</v>
      </c>
      <c r="M16" s="250" t="s">
        <v>583</v>
      </c>
      <c r="N16" s="342"/>
      <c r="O16" s="270" t="s">
        <v>583</v>
      </c>
      <c r="P16" s="341" t="s">
        <v>583</v>
      </c>
      <c r="Q16" s="250" t="s">
        <v>583</v>
      </c>
      <c r="R16" s="342"/>
      <c r="S16" s="248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373"/>
      <c r="K17" s="248" t="s">
        <v>583</v>
      </c>
      <c r="L17" s="249" t="s">
        <v>583</v>
      </c>
      <c r="M17" s="250" t="s">
        <v>583</v>
      </c>
      <c r="N17" s="342"/>
      <c r="O17" s="248" t="s">
        <v>583</v>
      </c>
      <c r="P17" s="341" t="s">
        <v>583</v>
      </c>
      <c r="Q17" s="250" t="s">
        <v>583</v>
      </c>
      <c r="R17" s="342"/>
      <c r="S17" s="248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373"/>
      <c r="K18" s="248" t="s">
        <v>583</v>
      </c>
      <c r="L18" s="249" t="s">
        <v>583</v>
      </c>
      <c r="M18" s="250" t="s">
        <v>583</v>
      </c>
      <c r="N18" s="266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27070</v>
      </c>
      <c r="B45" s="254"/>
      <c r="C45" s="256" t="str">
        <f>IF(D45=0,"","計")</f>
        <v>計</v>
      </c>
      <c r="D45" s="257">
        <f>SUBTOTAL(9,D6:D44)</f>
        <v>5290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20190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581</v>
      </c>
      <c r="S47" s="503" t="s">
        <v>582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27070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1853</v>
      </c>
      <c r="V136" s="531">
        <f>MOKUJI!B15</f>
        <v>45809</v>
      </c>
      <c r="W136" s="532"/>
      <c r="X136" s="532"/>
      <c r="Y136" s="532"/>
    </row>
    <row r="137" spans="1:25" ht="13.5" customHeight="1">
      <c r="A137" s="332" t="s">
        <v>1962</v>
      </c>
      <c r="V137" s="531"/>
      <c r="W137" s="532"/>
      <c r="X137" s="532"/>
      <c r="Y137" s="532"/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60"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11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407</v>
      </c>
      <c r="B6" s="266" t="s">
        <v>867</v>
      </c>
      <c r="C6" s="248" t="s">
        <v>165</v>
      </c>
      <c r="D6" s="249">
        <v>620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868</v>
      </c>
      <c r="O6" s="248" t="s">
        <v>2391</v>
      </c>
      <c r="P6" s="249">
        <v>3295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1813</v>
      </c>
      <c r="B7" s="266" t="s">
        <v>869</v>
      </c>
      <c r="C7" s="248" t="s">
        <v>166</v>
      </c>
      <c r="D7" s="249">
        <v>160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871</v>
      </c>
      <c r="O7" s="248" t="s">
        <v>2198</v>
      </c>
      <c r="P7" s="249">
        <v>495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870</v>
      </c>
      <c r="C8" s="248" t="s">
        <v>167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872</v>
      </c>
      <c r="O8" s="248" t="s">
        <v>2199</v>
      </c>
      <c r="P8" s="249">
        <v>20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757</v>
      </c>
      <c r="C9" s="248" t="s">
        <v>2663</v>
      </c>
      <c r="D9" s="249">
        <v>140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873</v>
      </c>
      <c r="O9" s="248" t="s">
        <v>2200</v>
      </c>
      <c r="P9" s="249">
        <v>50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2664</v>
      </c>
      <c r="C10" s="248" t="s">
        <v>2665</v>
      </c>
      <c r="D10" s="249">
        <v>5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874</v>
      </c>
      <c r="O10" s="248" t="s">
        <v>2512</v>
      </c>
      <c r="P10" s="249">
        <v>140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875</v>
      </c>
      <c r="O11" s="248" t="s">
        <v>2201</v>
      </c>
      <c r="P11" s="249">
        <v>145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876</v>
      </c>
      <c r="O12" s="248" t="s">
        <v>2202</v>
      </c>
      <c r="P12" s="249">
        <v>55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5140</v>
      </c>
      <c r="B45" s="254"/>
      <c r="C45" s="256" t="str">
        <f>IF(D45=0,"","計")</f>
        <v>計</v>
      </c>
      <c r="D45" s="257">
        <f>SUBTOTAL(9,D6:D44)</f>
        <v>940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8" s="252" customFormat="1" ht="12.75" customHeight="1">
      <c r="A49" s="246">
        <v>406</v>
      </c>
      <c r="B49" s="266" t="s">
        <v>877</v>
      </c>
      <c r="C49" s="248" t="s">
        <v>168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878</v>
      </c>
      <c r="O49" s="248" t="s">
        <v>2392</v>
      </c>
      <c r="P49" s="267">
        <v>580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8" s="252" customFormat="1" ht="12.75" customHeight="1">
      <c r="A50" s="506" t="s">
        <v>1814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8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8" s="252" customFormat="1" ht="12.75" hidden="1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8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8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  <c r="Z54" s="555"/>
      <c r="AA54" s="555"/>
      <c r="AB54" s="556"/>
    </row>
    <row r="55" spans="1:28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8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8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8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8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8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8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8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8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8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660</v>
      </c>
      <c r="B75" s="275"/>
      <c r="C75" s="256" t="str">
        <f>IF(D75=0,"","計")</f>
        <v>計</v>
      </c>
      <c r="D75" s="271">
        <f>SUBTOTAL(9,D49:D74)</f>
        <v>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580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405</v>
      </c>
      <c r="B79" s="266" t="s">
        <v>879</v>
      </c>
      <c r="C79" s="248" t="s">
        <v>169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880</v>
      </c>
      <c r="O79" s="248" t="s">
        <v>2203</v>
      </c>
      <c r="P79" s="267">
        <v>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1815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881</v>
      </c>
      <c r="O80" s="248" t="s">
        <v>2204</v>
      </c>
      <c r="P80" s="267">
        <v>75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882</v>
      </c>
      <c r="O81" s="248" t="s">
        <v>2205</v>
      </c>
      <c r="P81" s="267">
        <v>65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883</v>
      </c>
      <c r="O82" s="248" t="s">
        <v>2206</v>
      </c>
      <c r="P82" s="267">
        <v>250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430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425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403</v>
      </c>
      <c r="B99" s="266" t="s">
        <v>884</v>
      </c>
      <c r="C99" s="248" t="s">
        <v>170</v>
      </c>
      <c r="D99" s="267">
        <v>25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 t="s">
        <v>885</v>
      </c>
      <c r="O99" s="248" t="s">
        <v>2207</v>
      </c>
      <c r="P99" s="267">
        <v>75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1816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 t="s">
        <v>886</v>
      </c>
      <c r="O100" s="248" t="s">
        <v>2208</v>
      </c>
      <c r="P100" s="267">
        <v>170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6500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60"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  <mergeCell ref="Z54:AB54"/>
    <mergeCell ref="W47:Y47"/>
    <mergeCell ref="O47:Q47"/>
    <mergeCell ref="S97:U97"/>
    <mergeCell ref="W97:Y97"/>
    <mergeCell ref="O77:Q77"/>
    <mergeCell ref="S77:U77"/>
    <mergeCell ref="W77:Y77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50:A57"/>
    <mergeCell ref="C77:E77"/>
    <mergeCell ref="G77:I77"/>
    <mergeCell ref="C47:E47"/>
    <mergeCell ref="K77:M77"/>
    <mergeCell ref="K47:M47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80:A87"/>
    <mergeCell ref="C97:E97"/>
    <mergeCell ref="G97:I97"/>
    <mergeCell ref="B117:E134"/>
    <mergeCell ref="A100:A107"/>
    <mergeCell ref="A117:A124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12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402</v>
      </c>
      <c r="B6" s="266" t="s">
        <v>887</v>
      </c>
      <c r="C6" s="248" t="s">
        <v>171</v>
      </c>
      <c r="D6" s="249">
        <v>310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888</v>
      </c>
      <c r="O6" s="248" t="s">
        <v>2209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1817</v>
      </c>
      <c r="B7" s="266" t="s">
        <v>889</v>
      </c>
      <c r="C7" s="248" t="s">
        <v>2077</v>
      </c>
      <c r="D7" s="249">
        <v>320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890</v>
      </c>
      <c r="O7" s="248" t="s">
        <v>2210</v>
      </c>
      <c r="P7" s="249">
        <v>650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891</v>
      </c>
      <c r="O8" s="248" t="s">
        <v>2386</v>
      </c>
      <c r="P8" s="249">
        <v>2895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4380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395</v>
      </c>
      <c r="B49" s="266" t="s">
        <v>892</v>
      </c>
      <c r="C49" s="248" t="s">
        <v>172</v>
      </c>
      <c r="D49" s="249">
        <v>390</v>
      </c>
      <c r="E49" s="250">
        <v>0</v>
      </c>
      <c r="F49" s="266" t="s">
        <v>893</v>
      </c>
      <c r="G49" s="248" t="s">
        <v>2679</v>
      </c>
      <c r="H49" s="249">
        <v>100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894</v>
      </c>
      <c r="O49" s="248" t="s">
        <v>2211</v>
      </c>
      <c r="P49" s="267">
        <v>2410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1818</v>
      </c>
      <c r="B50" s="266" t="s">
        <v>895</v>
      </c>
      <c r="C50" s="248" t="s">
        <v>173</v>
      </c>
      <c r="D50" s="249">
        <v>60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896</v>
      </c>
      <c r="O50" s="248" t="s">
        <v>2212</v>
      </c>
      <c r="P50" s="267">
        <v>715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897</v>
      </c>
      <c r="C51" s="248" t="s">
        <v>174</v>
      </c>
      <c r="D51" s="249">
        <v>150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898</v>
      </c>
      <c r="O51" s="248" t="s">
        <v>2213</v>
      </c>
      <c r="P51" s="267">
        <v>525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899</v>
      </c>
      <c r="C52" s="248" t="s">
        <v>175</v>
      </c>
      <c r="D52" s="249">
        <v>160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900</v>
      </c>
      <c r="O52" s="248" t="s">
        <v>2214</v>
      </c>
      <c r="P52" s="267">
        <v>395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901</v>
      </c>
      <c r="C53" s="248" t="s">
        <v>176</v>
      </c>
      <c r="D53" s="249">
        <v>90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902</v>
      </c>
      <c r="O53" s="248" t="s">
        <v>2513</v>
      </c>
      <c r="P53" s="267">
        <v>45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 t="s">
        <v>775</v>
      </c>
      <c r="C54" s="248" t="s">
        <v>177</v>
      </c>
      <c r="D54" s="249">
        <v>5</v>
      </c>
      <c r="E54" s="250">
        <v>0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903</v>
      </c>
      <c r="O54" s="248" t="s">
        <v>2317</v>
      </c>
      <c r="P54" s="267">
        <v>50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 t="s">
        <v>776</v>
      </c>
      <c r="C55" s="248" t="s">
        <v>178</v>
      </c>
      <c r="D55" s="249">
        <v>5</v>
      </c>
      <c r="E55" s="250">
        <v>0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904</v>
      </c>
      <c r="O55" s="270" t="s">
        <v>2215</v>
      </c>
      <c r="P55" s="271">
        <v>390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 t="s">
        <v>2179</v>
      </c>
      <c r="C56" s="248" t="s">
        <v>1865</v>
      </c>
      <c r="D56" s="249">
        <v>85</v>
      </c>
      <c r="E56" s="250">
        <v>0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905</v>
      </c>
      <c r="O56" s="270" t="s">
        <v>2393</v>
      </c>
      <c r="P56" s="271">
        <v>245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>
        <v>0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6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6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5820</v>
      </c>
      <c r="B75" s="275"/>
      <c r="C75" s="256" t="str">
        <f>IF(D75=0,"","計")</f>
        <v>計</v>
      </c>
      <c r="D75" s="271">
        <f>SUBTOTAL(9,D49:D74)</f>
        <v>945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4775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10200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13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394</v>
      </c>
      <c r="B6" s="266" t="s">
        <v>906</v>
      </c>
      <c r="C6" s="248" t="s">
        <v>179</v>
      </c>
      <c r="D6" s="249">
        <v>330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907</v>
      </c>
      <c r="O6" s="248" t="s">
        <v>2394</v>
      </c>
      <c r="P6" s="249">
        <v>870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1819</v>
      </c>
      <c r="B7" s="266" t="s">
        <v>777</v>
      </c>
      <c r="C7" s="248" t="s">
        <v>180</v>
      </c>
      <c r="D7" s="249">
        <v>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908</v>
      </c>
      <c r="O7" s="248" t="s">
        <v>2216</v>
      </c>
      <c r="P7" s="249">
        <v>35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1240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392</v>
      </c>
      <c r="B49" s="266" t="s">
        <v>1866</v>
      </c>
      <c r="C49" s="248" t="s">
        <v>1867</v>
      </c>
      <c r="D49" s="249">
        <v>80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909</v>
      </c>
      <c r="O49" s="248" t="s">
        <v>2318</v>
      </c>
      <c r="P49" s="267">
        <v>75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1820</v>
      </c>
      <c r="B50" s="266" t="s">
        <v>1868</v>
      </c>
      <c r="C50" s="248" t="s">
        <v>2078</v>
      </c>
      <c r="D50" s="249">
        <v>90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 t="s">
        <v>910</v>
      </c>
      <c r="O50" s="248" t="s">
        <v>2099</v>
      </c>
      <c r="P50" s="267">
        <v>455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 t="s">
        <v>911</v>
      </c>
      <c r="O51" s="248" t="s">
        <v>2100</v>
      </c>
      <c r="P51" s="267">
        <v>450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912</v>
      </c>
      <c r="O52" s="248" t="s">
        <v>2101</v>
      </c>
      <c r="P52" s="267">
        <v>25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913</v>
      </c>
      <c r="O53" s="248" t="s">
        <v>2102</v>
      </c>
      <c r="P53" s="267">
        <v>35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 t="s">
        <v>914</v>
      </c>
      <c r="O54" s="248" t="s">
        <v>2329</v>
      </c>
      <c r="P54" s="267">
        <v>60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 t="s">
        <v>915</v>
      </c>
      <c r="O55" s="270" t="s">
        <v>2103</v>
      </c>
      <c r="P55" s="271">
        <v>35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 t="s">
        <v>916</v>
      </c>
      <c r="O56" s="270" t="s">
        <v>2104</v>
      </c>
      <c r="P56" s="271">
        <v>10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 t="s">
        <v>917</v>
      </c>
      <c r="O57" s="270" t="s">
        <v>2105</v>
      </c>
      <c r="P57" s="271">
        <v>20</v>
      </c>
      <c r="Q57" s="250">
        <v>0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 t="s">
        <v>918</v>
      </c>
      <c r="O58" s="270" t="s">
        <v>2106</v>
      </c>
      <c r="P58" s="271">
        <v>20</v>
      </c>
      <c r="Q58" s="250">
        <v>0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>
        <v>0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6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1355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391</v>
      </c>
      <c r="B79" s="266" t="s">
        <v>778</v>
      </c>
      <c r="C79" s="248" t="s">
        <v>779</v>
      </c>
      <c r="D79" s="267">
        <v>5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919</v>
      </c>
      <c r="O79" s="248" t="s">
        <v>2107</v>
      </c>
      <c r="P79" s="267">
        <v>95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1821</v>
      </c>
      <c r="B80" s="266" t="s">
        <v>2180</v>
      </c>
      <c r="C80" s="248" t="s">
        <v>1869</v>
      </c>
      <c r="D80" s="267">
        <v>20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920</v>
      </c>
      <c r="O80" s="248" t="s">
        <v>2108</v>
      </c>
      <c r="P80" s="267">
        <v>10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 t="s">
        <v>2181</v>
      </c>
      <c r="C81" s="248" t="s">
        <v>1870</v>
      </c>
      <c r="D81" s="267">
        <v>10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921</v>
      </c>
      <c r="O81" s="248" t="s">
        <v>2109</v>
      </c>
      <c r="P81" s="267">
        <v>80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 t="s">
        <v>922</v>
      </c>
      <c r="O82" s="248" t="s">
        <v>2110</v>
      </c>
      <c r="P82" s="267">
        <v>70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 t="s">
        <v>923</v>
      </c>
      <c r="O83" s="248" t="s">
        <v>2111</v>
      </c>
      <c r="P83" s="267">
        <v>30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 t="s">
        <v>924</v>
      </c>
      <c r="O84" s="248" t="s">
        <v>2112</v>
      </c>
      <c r="P84" s="267">
        <v>25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345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2940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Q1:R1"/>
    <mergeCell ref="S1:T1"/>
    <mergeCell ref="R2:X2"/>
    <mergeCell ref="P2:Q2"/>
    <mergeCell ref="U1:V1"/>
    <mergeCell ref="W1:X1"/>
    <mergeCell ref="W4:Y4"/>
    <mergeCell ref="S4:U4"/>
    <mergeCell ref="O4:Q4"/>
    <mergeCell ref="S77:U77"/>
    <mergeCell ref="W77:Y77"/>
    <mergeCell ref="W47:Y47"/>
    <mergeCell ref="S47:U4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B135:E135"/>
    <mergeCell ref="F135:I135"/>
    <mergeCell ref="J135:M135"/>
    <mergeCell ref="A80:A87"/>
    <mergeCell ref="C97:E97"/>
    <mergeCell ref="G97:I9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14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338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210</v>
      </c>
      <c r="B6" s="266" t="s">
        <v>925</v>
      </c>
      <c r="C6" s="248" t="s">
        <v>181</v>
      </c>
      <c r="D6" s="249">
        <v>1360</v>
      </c>
      <c r="E6" s="250">
        <v>0</v>
      </c>
      <c r="F6" s="266" t="s">
        <v>926</v>
      </c>
      <c r="G6" s="248" t="s">
        <v>2680</v>
      </c>
      <c r="H6" s="249">
        <v>780</v>
      </c>
      <c r="I6" s="250">
        <v>0</v>
      </c>
      <c r="J6" s="342"/>
      <c r="K6" s="401" t="s">
        <v>583</v>
      </c>
      <c r="L6" s="341" t="s">
        <v>583</v>
      </c>
      <c r="M6" s="250" t="s">
        <v>583</v>
      </c>
      <c r="N6" s="317" t="s">
        <v>927</v>
      </c>
      <c r="O6" s="248" t="s">
        <v>2390</v>
      </c>
      <c r="P6" s="249">
        <v>1510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1822</v>
      </c>
      <c r="B7" s="266" t="s">
        <v>928</v>
      </c>
      <c r="C7" s="248" t="s">
        <v>183</v>
      </c>
      <c r="D7" s="249">
        <v>1280</v>
      </c>
      <c r="E7" s="250">
        <v>0</v>
      </c>
      <c r="F7" s="266" t="s">
        <v>929</v>
      </c>
      <c r="G7" s="248" t="s">
        <v>2681</v>
      </c>
      <c r="H7" s="249">
        <v>430</v>
      </c>
      <c r="I7" s="250">
        <v>0</v>
      </c>
      <c r="J7" s="342"/>
      <c r="K7" s="270" t="s">
        <v>583</v>
      </c>
      <c r="L7" s="341" t="s">
        <v>583</v>
      </c>
      <c r="M7" s="250" t="s">
        <v>583</v>
      </c>
      <c r="N7" s="266" t="s">
        <v>930</v>
      </c>
      <c r="O7" s="248" t="s">
        <v>2217</v>
      </c>
      <c r="P7" s="249">
        <v>4620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931</v>
      </c>
      <c r="C8" s="248" t="s">
        <v>182</v>
      </c>
      <c r="D8" s="249">
        <v>310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2"/>
      <c r="K8" s="270" t="s">
        <v>583</v>
      </c>
      <c r="L8" s="341" t="s">
        <v>583</v>
      </c>
      <c r="M8" s="250" t="s">
        <v>583</v>
      </c>
      <c r="N8" s="266" t="s">
        <v>932</v>
      </c>
      <c r="O8" s="248" t="s">
        <v>2218</v>
      </c>
      <c r="P8" s="249">
        <v>2095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 thickBot="1">
      <c r="A9" s="506"/>
      <c r="B9" s="266" t="s">
        <v>758</v>
      </c>
      <c r="C9" s="248" t="s">
        <v>184</v>
      </c>
      <c r="D9" s="249">
        <v>10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342"/>
      <c r="K9" s="248" t="s">
        <v>583</v>
      </c>
      <c r="L9" s="341" t="s">
        <v>583</v>
      </c>
      <c r="M9" s="250" t="s">
        <v>583</v>
      </c>
      <c r="N9" s="409" t="s">
        <v>933</v>
      </c>
      <c r="O9" s="352" t="s">
        <v>2219</v>
      </c>
      <c r="P9" s="424">
        <v>3545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 thickBot="1">
      <c r="A10" s="506"/>
      <c r="B10" s="266" t="s">
        <v>935</v>
      </c>
      <c r="C10" s="248" t="s">
        <v>185</v>
      </c>
      <c r="D10" s="249">
        <v>100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70" t="s">
        <v>583</v>
      </c>
      <c r="L10" s="249" t="s">
        <v>583</v>
      </c>
      <c r="M10" s="407" t="s">
        <v>583</v>
      </c>
      <c r="N10" s="425" t="s">
        <v>934</v>
      </c>
      <c r="O10" s="426" t="s">
        <v>2220</v>
      </c>
      <c r="P10" s="437">
        <v>825</v>
      </c>
      <c r="Q10" s="436">
        <v>0</v>
      </c>
      <c r="R10" s="37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937</v>
      </c>
      <c r="C11" s="248" t="s">
        <v>186</v>
      </c>
      <c r="D11" s="249">
        <v>20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70" t="s">
        <v>583</v>
      </c>
      <c r="L11" s="249" t="s">
        <v>583</v>
      </c>
      <c r="M11" s="250" t="s">
        <v>583</v>
      </c>
      <c r="N11" s="317" t="s">
        <v>936</v>
      </c>
      <c r="O11" s="248" t="s">
        <v>2431</v>
      </c>
      <c r="P11" s="249">
        <v>530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70" t="s">
        <v>583</v>
      </c>
      <c r="L12" s="249" t="s">
        <v>583</v>
      </c>
      <c r="M12" s="250" t="s">
        <v>583</v>
      </c>
      <c r="N12" s="266" t="s">
        <v>938</v>
      </c>
      <c r="O12" s="248" t="s">
        <v>2221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70" t="s">
        <v>583</v>
      </c>
      <c r="L13" s="249" t="s">
        <v>583</v>
      </c>
      <c r="M13" s="250" t="s">
        <v>583</v>
      </c>
      <c r="N13" s="266" t="s">
        <v>939</v>
      </c>
      <c r="O13" s="248" t="s">
        <v>2432</v>
      </c>
      <c r="P13" s="249">
        <v>1200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70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70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70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18640</v>
      </c>
      <c r="B45" s="254"/>
      <c r="C45" s="256" t="str">
        <f>IF(D45=0,"","計")</f>
        <v>計</v>
      </c>
      <c r="D45" s="257">
        <f>SUBTOTAL(9,D6:D44)</f>
        <v>3080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14350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222</v>
      </c>
      <c r="B49" s="266" t="s">
        <v>940</v>
      </c>
      <c r="C49" s="248" t="s">
        <v>2079</v>
      </c>
      <c r="D49" s="249">
        <v>500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 t="s">
        <v>941</v>
      </c>
      <c r="O49" s="248" t="s">
        <v>2395</v>
      </c>
      <c r="P49" s="267">
        <v>1550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405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2050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209</v>
      </c>
      <c r="B79" s="266" t="s">
        <v>942</v>
      </c>
      <c r="C79" s="248" t="s">
        <v>187</v>
      </c>
      <c r="D79" s="267">
        <v>130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943</v>
      </c>
      <c r="O79" s="248" t="s">
        <v>2396</v>
      </c>
      <c r="P79" s="267">
        <v>1190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1824</v>
      </c>
      <c r="B80" s="266" t="s">
        <v>944</v>
      </c>
      <c r="C80" s="248" t="s">
        <v>2397</v>
      </c>
      <c r="D80" s="267">
        <v>670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 t="s">
        <v>947</v>
      </c>
      <c r="O80" s="248" t="s">
        <v>2222</v>
      </c>
      <c r="P80" s="267">
        <v>205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 t="s">
        <v>945</v>
      </c>
      <c r="C81" s="248" t="s">
        <v>188</v>
      </c>
      <c r="D81" s="267">
        <v>45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 t="s">
        <v>948</v>
      </c>
      <c r="O81" s="248" t="s">
        <v>2223</v>
      </c>
      <c r="P81" s="267">
        <v>40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 t="s">
        <v>946</v>
      </c>
      <c r="C82" s="248" t="s">
        <v>2398</v>
      </c>
      <c r="D82" s="267">
        <v>120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>
        <v>0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2400</v>
      </c>
      <c r="B95" s="289"/>
      <c r="C95" s="256" t="str">
        <f>IF(D95=0,"","計")</f>
        <v>計</v>
      </c>
      <c r="D95" s="271">
        <f>SUBTOTAL(9,D79:D94)</f>
        <v>965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1435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23090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 thickBot="1">
      <c r="A136" s="332" t="s">
        <v>2084</v>
      </c>
      <c r="V136" s="531">
        <f>MOKUJI!B19</f>
        <v>45809</v>
      </c>
      <c r="W136" s="532"/>
      <c r="X136" s="532"/>
      <c r="Y136" s="532"/>
    </row>
    <row r="137" spans="1:25" ht="13.5" customHeight="1" thickTop="1" thickBot="1">
      <c r="A137" s="332" t="s">
        <v>2184</v>
      </c>
      <c r="C137" s="406"/>
      <c r="D137" s="332" t="s">
        <v>2537</v>
      </c>
    </row>
    <row r="138" spans="1:25" ht="13.5" customHeight="1" thickTop="1">
      <c r="A138" s="332" t="s">
        <v>2193</v>
      </c>
      <c r="C138" s="427"/>
      <c r="D138" s="332"/>
    </row>
    <row r="139" spans="1:25" ht="13.5" customHeight="1">
      <c r="A139" s="390" t="s">
        <v>2310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H2:I2"/>
    <mergeCell ref="G4:I4"/>
    <mergeCell ref="K47:M47"/>
    <mergeCell ref="S77:U77"/>
    <mergeCell ref="K77:M77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A117:A124"/>
    <mergeCell ref="J117:M13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15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215</v>
      </c>
      <c r="B6" s="266" t="s">
        <v>949</v>
      </c>
      <c r="C6" s="248" t="s">
        <v>189</v>
      </c>
      <c r="D6" s="249">
        <v>160</v>
      </c>
      <c r="E6" s="250">
        <v>0</v>
      </c>
      <c r="F6" s="266" t="s">
        <v>950</v>
      </c>
      <c r="G6" s="248" t="s">
        <v>2682</v>
      </c>
      <c r="H6" s="249">
        <v>90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953</v>
      </c>
      <c r="O6" s="248" t="s">
        <v>2503</v>
      </c>
      <c r="P6" s="249">
        <v>2150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1825</v>
      </c>
      <c r="B7" s="266" t="s">
        <v>951</v>
      </c>
      <c r="C7" s="248" t="s">
        <v>190</v>
      </c>
      <c r="D7" s="249">
        <v>550</v>
      </c>
      <c r="E7" s="250">
        <v>0</v>
      </c>
      <c r="F7" s="266" t="s">
        <v>952</v>
      </c>
      <c r="G7" s="248" t="s">
        <v>2683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956</v>
      </c>
      <c r="O7" s="248" t="s">
        <v>2224</v>
      </c>
      <c r="P7" s="249">
        <v>1880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954</v>
      </c>
      <c r="C8" s="248" t="s">
        <v>191</v>
      </c>
      <c r="D8" s="249">
        <v>180</v>
      </c>
      <c r="E8" s="250">
        <v>0</v>
      </c>
      <c r="F8" s="266" t="s">
        <v>955</v>
      </c>
      <c r="G8" s="248" t="s">
        <v>2684</v>
      </c>
      <c r="H8" s="249">
        <v>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5030</v>
      </c>
      <c r="B45" s="254"/>
      <c r="C45" s="256" t="str">
        <f>IF(D45=0,"","計")</f>
        <v>計</v>
      </c>
      <c r="D45" s="257">
        <f>SUBTOTAL(9,D6:D44)</f>
        <v>890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226</v>
      </c>
      <c r="B49" s="266" t="s">
        <v>957</v>
      </c>
      <c r="C49" s="248" t="s">
        <v>192</v>
      </c>
      <c r="D49" s="249">
        <v>580</v>
      </c>
      <c r="E49" s="250">
        <v>0</v>
      </c>
      <c r="F49" s="266" t="s">
        <v>958</v>
      </c>
      <c r="G49" s="248" t="s">
        <v>2685</v>
      </c>
      <c r="H49" s="249">
        <v>500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2529</v>
      </c>
      <c r="O49" s="248" t="s">
        <v>2530</v>
      </c>
      <c r="P49" s="267">
        <v>3000</v>
      </c>
      <c r="Q49" s="250">
        <v>0</v>
      </c>
      <c r="R49" s="266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1826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4080</v>
      </c>
      <c r="B75" s="275"/>
      <c r="C75" s="256" t="str">
        <f>IF(D75=0,"","計")</f>
        <v>計</v>
      </c>
      <c r="D75" s="271">
        <f>SUBTOTAL(9,D49:D74)</f>
        <v>580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3000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225</v>
      </c>
      <c r="B79" s="266" t="s">
        <v>959</v>
      </c>
      <c r="C79" s="248" t="s">
        <v>193</v>
      </c>
      <c r="D79" s="267">
        <v>750</v>
      </c>
      <c r="E79" s="250">
        <v>0</v>
      </c>
      <c r="F79" s="266" t="s">
        <v>960</v>
      </c>
      <c r="G79" s="248" t="s">
        <v>2686</v>
      </c>
      <c r="H79" s="267">
        <v>540</v>
      </c>
      <c r="I79" s="250">
        <v>0</v>
      </c>
      <c r="J79" s="266" t="s">
        <v>2506</v>
      </c>
      <c r="K79" s="248" t="s">
        <v>2541</v>
      </c>
      <c r="L79" s="267">
        <v>590</v>
      </c>
      <c r="M79" s="250">
        <v>0</v>
      </c>
      <c r="N79" s="266" t="s">
        <v>961</v>
      </c>
      <c r="O79" s="248" t="s">
        <v>2225</v>
      </c>
      <c r="P79" s="267">
        <v>3315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1827</v>
      </c>
      <c r="B80" s="266" t="s">
        <v>962</v>
      </c>
      <c r="C80" s="248" t="s">
        <v>194</v>
      </c>
      <c r="D80" s="267">
        <v>80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>
        <v>0</v>
      </c>
      <c r="N80" s="266" t="s">
        <v>963</v>
      </c>
      <c r="O80" s="248" t="s">
        <v>2399</v>
      </c>
      <c r="P80" s="267">
        <v>3355</v>
      </c>
      <c r="Q80" s="250">
        <v>0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>
        <v>0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8630</v>
      </c>
      <c r="B95" s="289"/>
      <c r="C95" s="256" t="str">
        <f>IF(D95=0,"","計")</f>
        <v>計</v>
      </c>
      <c r="D95" s="271">
        <f>SUBTOTAL(9,D79:D94)</f>
        <v>830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6670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228</v>
      </c>
      <c r="B99" s="266" t="s">
        <v>964</v>
      </c>
      <c r="C99" s="248" t="s">
        <v>195</v>
      </c>
      <c r="D99" s="267">
        <v>500</v>
      </c>
      <c r="E99" s="250">
        <v>0</v>
      </c>
      <c r="F99" s="266" t="s">
        <v>965</v>
      </c>
      <c r="G99" s="248" t="s">
        <v>2687</v>
      </c>
      <c r="H99" s="267">
        <v>200</v>
      </c>
      <c r="I99" s="250">
        <v>0</v>
      </c>
      <c r="J99" s="266"/>
      <c r="K99" s="248" t="s">
        <v>583</v>
      </c>
      <c r="L99" s="267" t="s">
        <v>583</v>
      </c>
      <c r="M99" s="250" t="s">
        <v>583</v>
      </c>
      <c r="N99" s="266" t="s">
        <v>966</v>
      </c>
      <c r="O99" s="248" t="s">
        <v>2226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1828</v>
      </c>
      <c r="B100" s="266"/>
      <c r="C100" s="248" t="s">
        <v>583</v>
      </c>
      <c r="D100" s="267" t="s">
        <v>583</v>
      </c>
      <c r="E100" s="250">
        <v>0</v>
      </c>
      <c r="F100" s="266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266" t="s">
        <v>968</v>
      </c>
      <c r="O100" s="248" t="s">
        <v>2227</v>
      </c>
      <c r="P100" s="267">
        <v>4555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5395</v>
      </c>
      <c r="B115" s="294"/>
      <c r="C115" s="256" t="str">
        <f>IF(D115=0,"","計")</f>
        <v>計</v>
      </c>
      <c r="D115" s="271">
        <f>SUBTOTAL(9,D99:D114)</f>
        <v>500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4695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23135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MOKUJI!B20</f>
        <v>45809</v>
      </c>
      <c r="W136" s="532"/>
      <c r="X136" s="532"/>
      <c r="Y136" s="532"/>
    </row>
    <row r="137" spans="1:25" ht="13.5" customHeight="1">
      <c r="A137" s="332" t="s">
        <v>2194</v>
      </c>
    </row>
    <row r="138" spans="1:25" ht="13.5" customHeight="1">
      <c r="A138" s="390" t="s">
        <v>2309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C97:E97"/>
    <mergeCell ref="A7:A14"/>
    <mergeCell ref="C77:E77"/>
    <mergeCell ref="A80:A87"/>
    <mergeCell ref="C47:E47"/>
    <mergeCell ref="A50:A57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16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218</v>
      </c>
      <c r="B6" s="266" t="s">
        <v>969</v>
      </c>
      <c r="C6" s="248" t="s">
        <v>196</v>
      </c>
      <c r="D6" s="249">
        <v>360</v>
      </c>
      <c r="E6" s="250">
        <v>0</v>
      </c>
      <c r="F6" s="266" t="s">
        <v>970</v>
      </c>
      <c r="G6" s="248" t="s">
        <v>2688</v>
      </c>
      <c r="H6" s="249">
        <v>280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971</v>
      </c>
      <c r="O6" s="248" t="s">
        <v>2228</v>
      </c>
      <c r="P6" s="249">
        <v>1540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1829</v>
      </c>
      <c r="B7" s="266" t="s">
        <v>972</v>
      </c>
      <c r="C7" s="248" t="s">
        <v>2444</v>
      </c>
      <c r="D7" s="249">
        <v>270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2450</v>
      </c>
      <c r="B45" s="254"/>
      <c r="C45" s="256" t="str">
        <f>IF(D45=0,"","計")</f>
        <v>計</v>
      </c>
      <c r="D45" s="257">
        <f>SUBTOTAL(9,D6:D44)</f>
        <v>630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227</v>
      </c>
      <c r="B49" s="266" t="s">
        <v>973</v>
      </c>
      <c r="C49" s="248" t="s">
        <v>197</v>
      </c>
      <c r="D49" s="249">
        <v>130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216</v>
      </c>
      <c r="B79" s="266" t="s">
        <v>974</v>
      </c>
      <c r="C79" s="248" t="s">
        <v>198</v>
      </c>
      <c r="D79" s="267">
        <v>380</v>
      </c>
      <c r="E79" s="250">
        <v>0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 t="s">
        <v>975</v>
      </c>
      <c r="O79" s="248" t="s">
        <v>2504</v>
      </c>
      <c r="P79" s="267">
        <v>2995</v>
      </c>
      <c r="Q79" s="250">
        <v>0</v>
      </c>
      <c r="R79" s="266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1831</v>
      </c>
      <c r="B80" s="266" t="s">
        <v>976</v>
      </c>
      <c r="C80" s="248" t="s">
        <v>199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3390</v>
      </c>
      <c r="B95" s="289"/>
      <c r="C95" s="256" t="str">
        <f>IF(D95=0,"","計")</f>
        <v>計</v>
      </c>
      <c r="D95" s="271">
        <f>SUBTOTAL(9,D79:D94)</f>
        <v>395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2995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5970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  <mergeCell ref="W1:X1"/>
    <mergeCell ref="O4:Q4"/>
    <mergeCell ref="U1:V1"/>
    <mergeCell ref="J1:M1"/>
    <mergeCell ref="N1:O1"/>
    <mergeCell ref="Q1:R1"/>
    <mergeCell ref="S1:T1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G97:I97"/>
    <mergeCell ref="K97:M97"/>
    <mergeCell ref="G47:I47"/>
    <mergeCell ref="K47:M47"/>
    <mergeCell ref="G77:I77"/>
    <mergeCell ref="K77:M77"/>
    <mergeCell ref="A7:A14"/>
    <mergeCell ref="A50:A57"/>
    <mergeCell ref="A80:A87"/>
    <mergeCell ref="C97:E97"/>
    <mergeCell ref="C77:E77"/>
    <mergeCell ref="C47:E47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J117:M134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17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421</v>
      </c>
      <c r="B6" s="266" t="s">
        <v>977</v>
      </c>
      <c r="C6" s="248" t="s">
        <v>200</v>
      </c>
      <c r="D6" s="249">
        <v>40</v>
      </c>
      <c r="E6" s="250">
        <v>0</v>
      </c>
      <c r="F6" s="266" t="s">
        <v>980</v>
      </c>
      <c r="G6" s="248" t="s">
        <v>2689</v>
      </c>
      <c r="H6" s="249">
        <v>140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978</v>
      </c>
      <c r="O6" s="248" t="s">
        <v>2433</v>
      </c>
      <c r="P6" s="249">
        <v>1430</v>
      </c>
      <c r="Q6" s="250">
        <v>0</v>
      </c>
      <c r="R6" s="317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1832</v>
      </c>
      <c r="B7" s="266" t="s">
        <v>979</v>
      </c>
      <c r="C7" s="248" t="s">
        <v>201</v>
      </c>
      <c r="D7" s="249">
        <v>90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981</v>
      </c>
      <c r="O7" s="248" t="s">
        <v>2448</v>
      </c>
      <c r="P7" s="249">
        <v>1205</v>
      </c>
      <c r="Q7" s="250">
        <v>0</v>
      </c>
      <c r="R7" s="266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982</v>
      </c>
      <c r="C8" s="248" t="s">
        <v>202</v>
      </c>
      <c r="D8" s="249">
        <v>300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983</v>
      </c>
      <c r="O8" s="248" t="s">
        <v>2229</v>
      </c>
      <c r="P8" s="249">
        <v>1155</v>
      </c>
      <c r="Q8" s="250">
        <v>0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4360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427</v>
      </c>
      <c r="B49" s="266" t="s">
        <v>984</v>
      </c>
      <c r="C49" s="248" t="s">
        <v>203</v>
      </c>
      <c r="D49" s="249">
        <v>430</v>
      </c>
      <c r="E49" s="250">
        <v>0</v>
      </c>
      <c r="F49" s="266" t="s">
        <v>987</v>
      </c>
      <c r="G49" s="248" t="s">
        <v>2690</v>
      </c>
      <c r="H49" s="249">
        <v>200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985</v>
      </c>
      <c r="O49" s="248" t="s">
        <v>2400</v>
      </c>
      <c r="P49" s="267">
        <v>1865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1833</v>
      </c>
      <c r="B50" s="266" t="s">
        <v>986</v>
      </c>
      <c r="C50" s="248" t="s">
        <v>204</v>
      </c>
      <c r="D50" s="249">
        <v>320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988</v>
      </c>
      <c r="O50" s="248" t="s">
        <v>2449</v>
      </c>
      <c r="P50" s="267">
        <v>2945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989</v>
      </c>
      <c r="C51" s="248" t="s">
        <v>205</v>
      </c>
      <c r="D51" s="249">
        <v>25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992</v>
      </c>
      <c r="O51" s="248" t="s">
        <v>2230</v>
      </c>
      <c r="P51" s="267">
        <v>395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990</v>
      </c>
      <c r="C52" s="248" t="s">
        <v>2425</v>
      </c>
      <c r="D52" s="249">
        <v>215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993</v>
      </c>
      <c r="O52" s="248" t="s">
        <v>2231</v>
      </c>
      <c r="P52" s="267">
        <v>70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991</v>
      </c>
      <c r="C53" s="248" t="s">
        <v>206</v>
      </c>
      <c r="D53" s="249">
        <v>130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6595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5275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10955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K47:M47"/>
    <mergeCell ref="G47:I47"/>
    <mergeCell ref="C47:E47"/>
    <mergeCell ref="G4:I4"/>
    <mergeCell ref="C2:G2"/>
    <mergeCell ref="H2:I2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A117:A124"/>
    <mergeCell ref="A100:A107"/>
    <mergeCell ref="A80:A87"/>
    <mergeCell ref="B135:E135"/>
    <mergeCell ref="F135:I135"/>
    <mergeCell ref="C97:E97"/>
    <mergeCell ref="G97:I97"/>
    <mergeCell ref="A1:B1"/>
    <mergeCell ref="A2:B2"/>
    <mergeCell ref="H1:I1"/>
    <mergeCell ref="C1:G1"/>
    <mergeCell ref="A50:A57"/>
    <mergeCell ref="C4:E4"/>
    <mergeCell ref="A7:A14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73" t="s">
        <v>1749</v>
      </c>
      <c r="B1" s="474"/>
      <c r="C1" s="470" t="str">
        <f>MOKUJI!M29</f>
        <v>aaa</v>
      </c>
      <c r="D1" s="471"/>
      <c r="E1" s="471"/>
      <c r="F1" s="472"/>
      <c r="G1" s="70" t="s">
        <v>1750</v>
      </c>
      <c r="H1" s="71" t="str">
        <f>MOKUJI!M32</f>
        <v>ccc</v>
      </c>
      <c r="I1" s="70" t="s">
        <v>1746</v>
      </c>
      <c r="J1" s="72"/>
      <c r="K1" s="71" t="str">
        <f>MOKUJI!M33</f>
        <v>ddd</v>
      </c>
      <c r="L1" s="71"/>
      <c r="M1" s="70" t="s">
        <v>1751</v>
      </c>
      <c r="N1" s="492">
        <f>MAX('１中央区:５０根室・野付・標津・目梨'!V136:Y136)</f>
        <v>45940</v>
      </c>
      <c r="O1" s="493"/>
      <c r="W1" s="74"/>
    </row>
    <row r="2" spans="1:23" s="73" customFormat="1" ht="20.149999999999999" customHeight="1">
      <c r="A2" s="473" t="s">
        <v>1752</v>
      </c>
      <c r="B2" s="474"/>
      <c r="C2" s="470" t="str">
        <f>MOKUJI!M30</f>
        <v>bbb</v>
      </c>
      <c r="D2" s="471"/>
      <c r="E2" s="471"/>
      <c r="F2" s="472"/>
      <c r="G2" s="75" t="s">
        <v>1753</v>
      </c>
      <c r="H2" s="76"/>
      <c r="I2" s="69" t="s">
        <v>1754</v>
      </c>
      <c r="J2" s="496">
        <f>O165</f>
        <v>0</v>
      </c>
      <c r="K2" s="497"/>
      <c r="L2" s="498"/>
      <c r="M2" s="70" t="s">
        <v>1755</v>
      </c>
      <c r="N2" s="494">
        <f ca="1">MOKUJI!$M$35</f>
        <v>45931.722549768521</v>
      </c>
      <c r="O2" s="495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73" t="s">
        <v>1756</v>
      </c>
      <c r="B3" s="474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1747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68" t="s">
        <v>552</v>
      </c>
      <c r="B5" s="469"/>
      <c r="C5" s="87"/>
      <c r="D5" s="88"/>
      <c r="E5" s="89" t="s">
        <v>553</v>
      </c>
      <c r="F5" s="89" t="s">
        <v>554</v>
      </c>
      <c r="G5" s="89" t="s">
        <v>555</v>
      </c>
      <c r="H5" s="90" t="s">
        <v>556</v>
      </c>
      <c r="I5" s="91"/>
      <c r="J5" s="461"/>
      <c r="K5" s="467"/>
      <c r="L5" s="92"/>
      <c r="M5" s="90"/>
      <c r="N5" s="461" t="s">
        <v>557</v>
      </c>
      <c r="O5" s="487"/>
    </row>
    <row r="6" spans="1:23" ht="20.65" customHeight="1">
      <c r="A6" s="94" t="s">
        <v>558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1757</v>
      </c>
      <c r="B16" s="107">
        <f>SUM(O16)</f>
        <v>0</v>
      </c>
      <c r="C16" s="108" t="s">
        <v>1758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559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75" t="s">
        <v>1759</v>
      </c>
      <c r="B22" s="478">
        <f>SUM(O22:O24)</f>
        <v>0</v>
      </c>
      <c r="C22" s="117"/>
      <c r="D22" s="118" t="s">
        <v>1758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63"/>
      <c r="K22" s="464"/>
      <c r="L22" s="120"/>
      <c r="M22" s="119"/>
      <c r="N22" s="120"/>
      <c r="O22" s="119">
        <f>SUM(E22:M22)</f>
        <v>0</v>
      </c>
    </row>
    <row r="23" spans="1:18" ht="20.65" customHeight="1">
      <c r="A23" s="476"/>
      <c r="B23" s="479"/>
      <c r="C23" s="439"/>
      <c r="D23" s="440" t="s">
        <v>1762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77"/>
      <c r="B24" s="480"/>
      <c r="C24" s="121"/>
      <c r="D24" s="122" t="s">
        <v>1760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560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75" t="s">
        <v>1761</v>
      </c>
      <c r="B35" s="478">
        <f>SUM(O35:O36)</f>
        <v>0</v>
      </c>
      <c r="C35" s="117"/>
      <c r="D35" s="118" t="s">
        <v>1762</v>
      </c>
      <c r="E35" s="129"/>
      <c r="F35" s="129"/>
      <c r="G35" s="442"/>
      <c r="H35" s="119">
        <f>SUM(H25)</f>
        <v>0</v>
      </c>
      <c r="I35" s="130">
        <f>SUM(I25)</f>
        <v>0</v>
      </c>
      <c r="J35" s="488"/>
      <c r="K35" s="489"/>
      <c r="L35" s="120"/>
      <c r="M35" s="119"/>
      <c r="N35" s="120"/>
      <c r="O35" s="119">
        <f>SUM(E35:M35)</f>
        <v>0</v>
      </c>
    </row>
    <row r="36" spans="1:15" ht="20.65" customHeight="1">
      <c r="A36" s="477"/>
      <c r="B36" s="480"/>
      <c r="C36" s="121"/>
      <c r="D36" s="122" t="s">
        <v>1760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553</v>
      </c>
      <c r="F38" s="89" t="s">
        <v>554</v>
      </c>
      <c r="G38" s="89" t="s">
        <v>555</v>
      </c>
      <c r="H38" s="90" t="s">
        <v>556</v>
      </c>
      <c r="I38" s="91"/>
      <c r="J38" s="461" t="s">
        <v>1763</v>
      </c>
      <c r="K38" s="467"/>
      <c r="L38" s="461" t="s">
        <v>1764</v>
      </c>
      <c r="M38" s="467"/>
      <c r="N38" s="461" t="s">
        <v>557</v>
      </c>
      <c r="O38" s="487"/>
    </row>
    <row r="39" spans="1:15" ht="18.75" customHeight="1">
      <c r="A39" s="138" t="s">
        <v>561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1765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75" t="s">
        <v>1766</v>
      </c>
      <c r="B53" s="478">
        <f>SUM(O53:O54)</f>
        <v>0</v>
      </c>
      <c r="C53" s="117"/>
      <c r="D53" s="118" t="s">
        <v>1758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77"/>
      <c r="B54" s="480"/>
      <c r="C54" s="121"/>
      <c r="D54" s="122" t="s">
        <v>1760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562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75" t="s">
        <v>1767</v>
      </c>
      <c r="B63" s="478">
        <f>SUM(O63:O64)</f>
        <v>0</v>
      </c>
      <c r="C63" s="158"/>
      <c r="D63" s="118" t="s">
        <v>1762</v>
      </c>
      <c r="E63" s="129"/>
      <c r="F63" s="129"/>
      <c r="G63" s="442"/>
      <c r="H63" s="119">
        <f>SUM(H55)</f>
        <v>0</v>
      </c>
      <c r="I63" s="130">
        <f>SUM(I55)</f>
        <v>0</v>
      </c>
      <c r="J63" s="463"/>
      <c r="K63" s="464"/>
      <c r="L63" s="463"/>
      <c r="M63" s="464"/>
      <c r="N63" s="120"/>
      <c r="O63" s="146">
        <f>SUM(E63:M63)</f>
        <v>0</v>
      </c>
    </row>
    <row r="64" spans="1:15" ht="18.75" customHeight="1">
      <c r="A64" s="481"/>
      <c r="B64" s="482"/>
      <c r="C64" s="121"/>
      <c r="D64" s="122" t="s">
        <v>1760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563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1768</v>
      </c>
      <c r="B71" s="107">
        <f>SUM(O71)</f>
        <v>0</v>
      </c>
      <c r="C71" s="87"/>
      <c r="D71" s="88" t="s">
        <v>1760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553</v>
      </c>
      <c r="F73" s="89" t="s">
        <v>554</v>
      </c>
      <c r="G73" s="89" t="s">
        <v>555</v>
      </c>
      <c r="H73" s="164" t="s">
        <v>556</v>
      </c>
      <c r="I73" s="448"/>
      <c r="J73" s="461" t="s">
        <v>1769</v>
      </c>
      <c r="K73" s="467"/>
      <c r="L73" s="92"/>
      <c r="M73" s="90"/>
      <c r="N73" s="461" t="s">
        <v>557</v>
      </c>
      <c r="O73" s="487"/>
    </row>
    <row r="74" spans="1:18" ht="13.5" customHeight="1" thickBot="1">
      <c r="A74" s="94" t="s">
        <v>564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75" t="s">
        <v>1770</v>
      </c>
      <c r="B85" s="478">
        <f>SUM(E85:M86)</f>
        <v>0</v>
      </c>
      <c r="C85" s="158"/>
      <c r="D85" s="118" t="s">
        <v>1762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63"/>
      <c r="K85" s="464"/>
      <c r="L85" s="120"/>
      <c r="M85" s="119"/>
      <c r="N85" s="120"/>
      <c r="O85" s="119">
        <f>SUM(E85:M85)</f>
        <v>0</v>
      </c>
    </row>
    <row r="86" spans="1:15" ht="13.5" customHeight="1">
      <c r="A86" s="481"/>
      <c r="B86" s="482"/>
      <c r="C86" s="121"/>
      <c r="D86" s="122" t="s">
        <v>1760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90">
        <f>SUM(D86:L86)</f>
        <v>0</v>
      </c>
      <c r="O86" s="491">
        <f>SUM(E86:M86)</f>
        <v>0</v>
      </c>
    </row>
    <row r="87" spans="1:15" ht="13.5" customHeight="1">
      <c r="A87" s="138" t="s">
        <v>565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75" t="s">
        <v>1771</v>
      </c>
      <c r="B92" s="478">
        <f>SUM(E92:M93)</f>
        <v>0</v>
      </c>
      <c r="C92" s="158"/>
      <c r="D92" s="118" t="s">
        <v>1772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99">
        <f>SUM(D92:L92)</f>
        <v>0</v>
      </c>
      <c r="O92" s="500"/>
    </row>
    <row r="93" spans="1:15" ht="13.5" customHeight="1">
      <c r="A93" s="481"/>
      <c r="B93" s="482"/>
      <c r="C93" s="121"/>
      <c r="D93" s="122" t="s">
        <v>1760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501">
        <f>SUM(D93:L93)</f>
        <v>0</v>
      </c>
      <c r="O93" s="502"/>
    </row>
    <row r="94" spans="1:15" s="93" customFormat="1" ht="13.5" customHeight="1" thickBot="1">
      <c r="A94" s="136"/>
      <c r="B94" s="137"/>
      <c r="C94" s="87"/>
      <c r="D94" s="88"/>
      <c r="E94" s="89" t="s">
        <v>553</v>
      </c>
      <c r="F94" s="89" t="s">
        <v>554</v>
      </c>
      <c r="G94" s="89" t="s">
        <v>555</v>
      </c>
      <c r="H94" s="164" t="s">
        <v>556</v>
      </c>
      <c r="I94" s="165"/>
      <c r="J94" s="461" t="s">
        <v>1773</v>
      </c>
      <c r="K94" s="467"/>
      <c r="L94" s="461"/>
      <c r="M94" s="467"/>
      <c r="N94" s="461" t="s">
        <v>557</v>
      </c>
      <c r="O94" s="487"/>
    </row>
    <row r="95" spans="1:15" ht="13.5" customHeight="1" thickBot="1">
      <c r="A95" s="94" t="s">
        <v>566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75" t="s">
        <v>1774</v>
      </c>
      <c r="B103" s="478">
        <f>SUM(E103:M104)</f>
        <v>0</v>
      </c>
      <c r="C103" s="158"/>
      <c r="D103" s="118" t="s">
        <v>1762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63"/>
      <c r="K103" s="464"/>
      <c r="L103" s="120"/>
      <c r="M103" s="119"/>
      <c r="N103" s="499">
        <f>SUM(D103:L103)</f>
        <v>0</v>
      </c>
      <c r="O103" s="500"/>
    </row>
    <row r="104" spans="1:17" ht="13.5" customHeight="1">
      <c r="A104" s="481"/>
      <c r="B104" s="482"/>
      <c r="C104" s="121"/>
      <c r="D104" s="122" t="s">
        <v>1760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90">
        <f>SUM(D104:L104)</f>
        <v>0</v>
      </c>
      <c r="O104" s="491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553</v>
      </c>
      <c r="F105" s="89" t="s">
        <v>554</v>
      </c>
      <c r="G105" s="89" t="s">
        <v>555</v>
      </c>
      <c r="H105" s="90" t="s">
        <v>556</v>
      </c>
      <c r="I105" s="91"/>
      <c r="J105" s="461" t="s">
        <v>1775</v>
      </c>
      <c r="K105" s="467"/>
      <c r="L105" s="178"/>
      <c r="M105" s="90"/>
      <c r="N105" s="461" t="s">
        <v>557</v>
      </c>
      <c r="O105" s="487"/>
    </row>
    <row r="106" spans="1:17" s="93" customFormat="1" ht="13.5" customHeight="1">
      <c r="A106" s="94" t="s">
        <v>567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75" t="s">
        <v>1776</v>
      </c>
      <c r="B112" s="478">
        <f>SUM(E112:M113)</f>
        <v>0</v>
      </c>
      <c r="C112" s="158"/>
      <c r="D112" s="118" t="s">
        <v>1772</v>
      </c>
      <c r="E112" s="129"/>
      <c r="F112" s="129"/>
      <c r="G112" s="129"/>
      <c r="H112" s="130">
        <f>SUM(H109)</f>
        <v>0</v>
      </c>
      <c r="I112" s="190"/>
      <c r="J112" s="463"/>
      <c r="K112" s="464"/>
      <c r="L112" s="120"/>
      <c r="M112" s="119"/>
      <c r="N112" s="488">
        <f>SUM(D112:L112)</f>
        <v>0</v>
      </c>
      <c r="O112" s="489">
        <f>SUM(E112:M112)</f>
        <v>0</v>
      </c>
    </row>
    <row r="113" spans="1:17" ht="13.5" customHeight="1">
      <c r="A113" s="481"/>
      <c r="B113" s="482"/>
      <c r="C113" s="121"/>
      <c r="D113" s="122" t="s">
        <v>1760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90">
        <f>SUM(D113:L113)</f>
        <v>0</v>
      </c>
      <c r="O113" s="491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553</v>
      </c>
      <c r="F114" s="89" t="s">
        <v>554</v>
      </c>
      <c r="G114" s="89" t="s">
        <v>555</v>
      </c>
      <c r="H114" s="90" t="s">
        <v>556</v>
      </c>
      <c r="I114" s="91"/>
      <c r="J114" s="461" t="s">
        <v>1777</v>
      </c>
      <c r="K114" s="467"/>
      <c r="L114" s="178"/>
      <c r="M114" s="90"/>
      <c r="N114" s="461" t="s">
        <v>557</v>
      </c>
      <c r="O114" s="487"/>
    </row>
    <row r="115" spans="1:17" ht="13.5" customHeight="1">
      <c r="A115" s="94" t="s">
        <v>568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5">
        <f>'３９天塩②・宗谷・利尻・礼文'!$U$115</f>
        <v>0</v>
      </c>
      <c r="K120" s="486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75" t="s">
        <v>1778</v>
      </c>
      <c r="B121" s="478">
        <f>SUM(E121:M122)</f>
        <v>0</v>
      </c>
      <c r="C121" s="158"/>
      <c r="D121" s="118" t="s">
        <v>1772</v>
      </c>
      <c r="E121" s="129"/>
      <c r="F121" s="129"/>
      <c r="G121" s="129"/>
      <c r="H121" s="171">
        <f>SUM(H119:H120)</f>
        <v>0</v>
      </c>
      <c r="I121" s="172"/>
      <c r="J121" s="465"/>
      <c r="K121" s="466"/>
      <c r="L121" s="120"/>
      <c r="M121" s="119"/>
      <c r="N121" s="488">
        <f>SUM(D121:L121)</f>
        <v>0</v>
      </c>
      <c r="O121" s="489">
        <f>SUM(E121:M121)</f>
        <v>0</v>
      </c>
    </row>
    <row r="122" spans="1:17" ht="13.5" customHeight="1">
      <c r="A122" s="481"/>
      <c r="B122" s="482"/>
      <c r="C122" s="121"/>
      <c r="D122" s="122" t="s">
        <v>1760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90">
        <f>SUM(D122:L122)</f>
        <v>0</v>
      </c>
      <c r="O122" s="491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553</v>
      </c>
      <c r="F124" s="89" t="s">
        <v>554</v>
      </c>
      <c r="G124" s="89" t="s">
        <v>555</v>
      </c>
      <c r="H124" s="90" t="s">
        <v>556</v>
      </c>
      <c r="I124" s="91"/>
      <c r="J124" s="461" t="s">
        <v>1779</v>
      </c>
      <c r="K124" s="467"/>
      <c r="L124" s="461"/>
      <c r="M124" s="467"/>
      <c r="N124" s="461" t="s">
        <v>557</v>
      </c>
      <c r="O124" s="487"/>
    </row>
    <row r="125" spans="1:17" ht="16" customHeight="1">
      <c r="A125" s="192" t="s">
        <v>569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1780</v>
      </c>
      <c r="B132" s="107">
        <f>SUM(O132)</f>
        <v>0</v>
      </c>
      <c r="C132" s="87"/>
      <c r="D132" s="88" t="s">
        <v>1760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553</v>
      </c>
      <c r="F133" s="89" t="s">
        <v>554</v>
      </c>
      <c r="G133" s="89" t="s">
        <v>555</v>
      </c>
      <c r="H133" s="164" t="s">
        <v>556</v>
      </c>
      <c r="I133" s="165"/>
      <c r="J133" s="461" t="s">
        <v>1781</v>
      </c>
      <c r="K133" s="467"/>
      <c r="L133" s="178"/>
      <c r="M133" s="90"/>
      <c r="N133" s="461" t="s">
        <v>557</v>
      </c>
      <c r="O133" s="487"/>
    </row>
    <row r="134" spans="1:18" ht="16" customHeight="1" thickBot="1">
      <c r="A134" s="94" t="s">
        <v>570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75" t="s">
        <v>1782</v>
      </c>
      <c r="B143" s="478">
        <f>SUM(E143:M144)</f>
        <v>0</v>
      </c>
      <c r="C143" s="158"/>
      <c r="D143" s="118" t="s">
        <v>1762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63"/>
      <c r="K143" s="464"/>
      <c r="L143" s="120"/>
      <c r="M143" s="119"/>
      <c r="N143" s="488">
        <f>SUM(D143:L143)</f>
        <v>0</v>
      </c>
      <c r="O143" s="489">
        <f>SUM(E143:M143)</f>
        <v>0</v>
      </c>
    </row>
    <row r="144" spans="1:18" ht="16" customHeight="1">
      <c r="A144" s="481"/>
      <c r="B144" s="482"/>
      <c r="C144" s="121"/>
      <c r="D144" s="122" t="s">
        <v>1760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90">
        <f>SUM(D144:L144)</f>
        <v>0</v>
      </c>
      <c r="O144" s="491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553</v>
      </c>
      <c r="F145" s="89" t="s">
        <v>554</v>
      </c>
      <c r="G145" s="89" t="s">
        <v>555</v>
      </c>
      <c r="H145" s="164" t="s">
        <v>556</v>
      </c>
      <c r="I145" s="165"/>
      <c r="J145" s="461" t="s">
        <v>1783</v>
      </c>
      <c r="K145" s="467"/>
      <c r="L145" s="461"/>
      <c r="M145" s="462"/>
      <c r="N145" s="461" t="s">
        <v>557</v>
      </c>
      <c r="O145" s="487"/>
    </row>
    <row r="146" spans="1:17" ht="16" customHeight="1" thickBot="1">
      <c r="A146" s="94" t="s">
        <v>571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75" t="s">
        <v>1784</v>
      </c>
      <c r="B153" s="478">
        <f>SUM(E153:M154)</f>
        <v>0</v>
      </c>
      <c r="C153" s="158"/>
      <c r="D153" s="118" t="s">
        <v>1762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63"/>
      <c r="K153" s="464"/>
      <c r="L153" s="120"/>
      <c r="M153" s="119"/>
      <c r="N153" s="488">
        <f>SUM(D153:L153)</f>
        <v>0</v>
      </c>
      <c r="O153" s="489">
        <f>SUM(E153:M153)</f>
        <v>0</v>
      </c>
    </row>
    <row r="154" spans="1:17" ht="16" customHeight="1">
      <c r="A154" s="481"/>
      <c r="B154" s="482"/>
      <c r="C154" s="121"/>
      <c r="D154" s="122" t="s">
        <v>1760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90">
        <f>SUM(D154:L154)</f>
        <v>0</v>
      </c>
      <c r="O154" s="491">
        <f>SUM(E154:M154)</f>
        <v>0</v>
      </c>
    </row>
    <row r="155" spans="1:17" ht="16" customHeight="1">
      <c r="A155" s="94" t="s">
        <v>572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1785</v>
      </c>
      <c r="B159" s="107">
        <f>SUM(O159)</f>
        <v>0</v>
      </c>
      <c r="C159" s="87"/>
      <c r="D159" s="88" t="s">
        <v>1760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3" t="s">
        <v>1786</v>
      </c>
      <c r="B160" s="484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1787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3" t="s">
        <v>1788</v>
      </c>
      <c r="B161" s="484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1789</v>
      </c>
      <c r="K161" s="209">
        <f>SUM(,K64,K71)</f>
        <v>0</v>
      </c>
      <c r="L161" s="206" t="s">
        <v>1790</v>
      </c>
      <c r="M161" s="207">
        <f>SUM(K132)</f>
        <v>0</v>
      </c>
      <c r="N161" s="210"/>
      <c r="O161" s="110"/>
      <c r="Q161" s="183"/>
    </row>
    <row r="162" spans="1:17" ht="16" customHeight="1">
      <c r="A162" s="483" t="s">
        <v>1791</v>
      </c>
      <c r="B162" s="484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1792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3" t="s">
        <v>1793</v>
      </c>
      <c r="B163" s="484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1794</v>
      </c>
      <c r="K163" s="105">
        <f>SUM(K86,K93)</f>
        <v>0</v>
      </c>
      <c r="L163" s="206" t="s">
        <v>1795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3" t="s">
        <v>1796</v>
      </c>
      <c r="B164" s="484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1797</v>
      </c>
      <c r="K164" s="105">
        <f>SUM(K104)</f>
        <v>0</v>
      </c>
      <c r="L164" s="220" t="s">
        <v>1798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573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1799</v>
      </c>
      <c r="K165" s="224">
        <f>SUM(K113)</f>
        <v>0</v>
      </c>
      <c r="L165" s="225" t="s">
        <v>1800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  <mergeCell ref="N1:O1"/>
    <mergeCell ref="N86:O86"/>
    <mergeCell ref="N2:O2"/>
    <mergeCell ref="N5:O5"/>
    <mergeCell ref="N38:O38"/>
    <mergeCell ref="N154:O154"/>
    <mergeCell ref="N153:O153"/>
    <mergeCell ref="N144:O144"/>
    <mergeCell ref="N143:O143"/>
    <mergeCell ref="N145:O145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A112:A113"/>
    <mergeCell ref="B112:B113"/>
    <mergeCell ref="A121:A122"/>
    <mergeCell ref="B121:B122"/>
    <mergeCell ref="A143:A144"/>
    <mergeCell ref="B143:B144"/>
    <mergeCell ref="A103:A104"/>
    <mergeCell ref="B103:B104"/>
    <mergeCell ref="A63:A64"/>
    <mergeCell ref="B63:B64"/>
    <mergeCell ref="A92:A93"/>
    <mergeCell ref="B92:B93"/>
    <mergeCell ref="A22:A24"/>
    <mergeCell ref="B22:B24"/>
    <mergeCell ref="A85:A86"/>
    <mergeCell ref="B85:B86"/>
    <mergeCell ref="A53:A54"/>
    <mergeCell ref="B53:B54"/>
    <mergeCell ref="A5:B5"/>
    <mergeCell ref="C1:F1"/>
    <mergeCell ref="C2:F2"/>
    <mergeCell ref="A1:B1"/>
    <mergeCell ref="A2:B2"/>
    <mergeCell ref="A3:B3"/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18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430</v>
      </c>
      <c r="B6" s="251" t="s">
        <v>994</v>
      </c>
      <c r="C6" s="248" t="s">
        <v>452</v>
      </c>
      <c r="D6" s="249">
        <v>300</v>
      </c>
      <c r="E6" s="250">
        <v>0</v>
      </c>
      <c r="F6" s="251" t="s">
        <v>995</v>
      </c>
      <c r="G6" s="248" t="s">
        <v>2691</v>
      </c>
      <c r="H6" s="249">
        <v>50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996</v>
      </c>
      <c r="O6" s="248" t="s">
        <v>2232</v>
      </c>
      <c r="P6" s="249">
        <v>1330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1834</v>
      </c>
      <c r="B7" s="251" t="s">
        <v>997</v>
      </c>
      <c r="C7" s="248" t="s">
        <v>453</v>
      </c>
      <c r="D7" s="249">
        <v>140</v>
      </c>
      <c r="E7" s="250">
        <v>0</v>
      </c>
      <c r="F7" s="251" t="s">
        <v>998</v>
      </c>
      <c r="G7" s="248" t="s">
        <v>2692</v>
      </c>
      <c r="H7" s="249">
        <v>20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51" t="s">
        <v>1000</v>
      </c>
      <c r="O7" s="248" t="s">
        <v>2233</v>
      </c>
      <c r="P7" s="249">
        <v>430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999</v>
      </c>
      <c r="C8" s="248" t="s">
        <v>454</v>
      </c>
      <c r="D8" s="249">
        <v>25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1001</v>
      </c>
      <c r="O8" s="248" t="s">
        <v>2401</v>
      </c>
      <c r="P8" s="249">
        <v>95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51" t="s">
        <v>1002</v>
      </c>
      <c r="O9" s="248" t="s">
        <v>2234</v>
      </c>
      <c r="P9" s="249">
        <v>515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51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2905</v>
      </c>
      <c r="B45" s="254"/>
      <c r="C45" s="256" t="str">
        <f>IF(D45=0,"","計")</f>
        <v>計</v>
      </c>
      <c r="D45" s="257">
        <f>SUBTOTAL(9,D6:D44)</f>
        <v>465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433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1003</v>
      </c>
      <c r="O49" s="248" t="s">
        <v>2545</v>
      </c>
      <c r="P49" s="267">
        <v>540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1835</v>
      </c>
      <c r="B50" s="266"/>
      <c r="C50" s="248" t="s">
        <v>583</v>
      </c>
      <c r="D50" s="249" t="s">
        <v>583</v>
      </c>
      <c r="E50" s="250" t="s">
        <v>583</v>
      </c>
      <c r="F50" s="251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1004</v>
      </c>
      <c r="O50" s="248" t="s">
        <v>2546</v>
      </c>
      <c r="P50" s="267">
        <v>215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1009</v>
      </c>
      <c r="O51" s="248" t="s">
        <v>2434</v>
      </c>
      <c r="P51" s="267">
        <v>805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1010</v>
      </c>
      <c r="O52" s="248" t="s">
        <v>2547</v>
      </c>
      <c r="P52" s="267">
        <v>465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1011</v>
      </c>
      <c r="O53" s="248" t="s">
        <v>2548</v>
      </c>
      <c r="P53" s="267">
        <v>730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1012</v>
      </c>
      <c r="O54" s="248" t="s">
        <v>2235</v>
      </c>
      <c r="P54" s="267">
        <v>15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51" t="s">
        <v>1013</v>
      </c>
      <c r="O55" s="270" t="s">
        <v>2549</v>
      </c>
      <c r="P55" s="271">
        <v>595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51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51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3365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3365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6270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MOKUJI!B23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19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11</v>
      </c>
      <c r="W4" s="503" t="s">
        <v>1836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213</v>
      </c>
      <c r="B6" s="266" t="s">
        <v>1014</v>
      </c>
      <c r="C6" s="248" t="s">
        <v>849</v>
      </c>
      <c r="D6" s="249">
        <v>290</v>
      </c>
      <c r="E6" s="250">
        <v>0</v>
      </c>
      <c r="F6" s="266" t="s">
        <v>2333</v>
      </c>
      <c r="G6" s="248" t="s">
        <v>2693</v>
      </c>
      <c r="H6" s="249">
        <v>170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1015</v>
      </c>
      <c r="O6" s="340" t="s">
        <v>2236</v>
      </c>
      <c r="P6" s="341">
        <v>2180</v>
      </c>
      <c r="Q6" s="250">
        <v>0</v>
      </c>
      <c r="R6" s="339"/>
      <c r="S6" s="401"/>
      <c r="T6" s="341"/>
      <c r="U6" s="250"/>
      <c r="V6" s="247" t="s">
        <v>1016</v>
      </c>
      <c r="W6" s="248" t="s">
        <v>209</v>
      </c>
      <c r="X6" s="249">
        <v>2645</v>
      </c>
      <c r="Y6" s="250">
        <v>0</v>
      </c>
    </row>
    <row r="7" spans="1:26" s="252" customFormat="1" ht="12.75" customHeight="1">
      <c r="A7" s="506" t="s">
        <v>1837</v>
      </c>
      <c r="B7" s="266" t="s">
        <v>1017</v>
      </c>
      <c r="C7" s="248" t="s">
        <v>210</v>
      </c>
      <c r="D7" s="249">
        <v>560</v>
      </c>
      <c r="E7" s="250">
        <v>0</v>
      </c>
      <c r="F7" s="266" t="s">
        <v>2334</v>
      </c>
      <c r="G7" s="248" t="s">
        <v>2694</v>
      </c>
      <c r="H7" s="249">
        <v>210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1018</v>
      </c>
      <c r="O7" s="343" t="s">
        <v>2237</v>
      </c>
      <c r="P7" s="341">
        <v>2600</v>
      </c>
      <c r="Q7" s="250">
        <v>0</v>
      </c>
      <c r="R7" s="342"/>
      <c r="S7" s="248"/>
      <c r="T7" s="341"/>
      <c r="U7" s="250"/>
      <c r="V7" s="251" t="s">
        <v>1019</v>
      </c>
      <c r="W7" s="248" t="s">
        <v>211</v>
      </c>
      <c r="X7" s="249">
        <v>1765</v>
      </c>
      <c r="Y7" s="250">
        <v>0</v>
      </c>
    </row>
    <row r="8" spans="1:26" s="252" customFormat="1" ht="12.75" customHeight="1">
      <c r="A8" s="506"/>
      <c r="B8" s="266" t="s">
        <v>1020</v>
      </c>
      <c r="C8" s="248" t="s">
        <v>207</v>
      </c>
      <c r="D8" s="249">
        <v>640</v>
      </c>
      <c r="E8" s="250">
        <v>0</v>
      </c>
      <c r="F8" s="266" t="s">
        <v>1027</v>
      </c>
      <c r="G8" s="248" t="s">
        <v>2695</v>
      </c>
      <c r="H8" s="249">
        <v>90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1021</v>
      </c>
      <c r="O8" s="343" t="s">
        <v>2238</v>
      </c>
      <c r="P8" s="341">
        <v>2480</v>
      </c>
      <c r="Q8" s="250">
        <v>0</v>
      </c>
      <c r="R8" s="342"/>
      <c r="S8" s="248"/>
      <c r="T8" s="341"/>
      <c r="U8" s="250"/>
      <c r="V8" s="251" t="s">
        <v>1022</v>
      </c>
      <c r="W8" s="248" t="s">
        <v>213</v>
      </c>
      <c r="X8" s="249">
        <v>2240</v>
      </c>
      <c r="Y8" s="250">
        <v>0</v>
      </c>
    </row>
    <row r="9" spans="1:26" s="252" customFormat="1" ht="12.75" customHeight="1">
      <c r="A9" s="506"/>
      <c r="B9" s="266" t="s">
        <v>759</v>
      </c>
      <c r="C9" s="248" t="s">
        <v>214</v>
      </c>
      <c r="D9" s="249">
        <v>360</v>
      </c>
      <c r="E9" s="250">
        <v>0</v>
      </c>
      <c r="F9" s="266" t="s">
        <v>1961</v>
      </c>
      <c r="G9" s="248" t="s">
        <v>2696</v>
      </c>
      <c r="H9" s="249">
        <v>260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1024</v>
      </c>
      <c r="O9" s="343" t="s">
        <v>2239</v>
      </c>
      <c r="P9" s="341">
        <v>3130</v>
      </c>
      <c r="Q9" s="250">
        <v>0</v>
      </c>
      <c r="R9" s="342"/>
      <c r="S9" s="248"/>
      <c r="T9" s="341"/>
      <c r="U9" s="250"/>
      <c r="V9" s="251" t="s">
        <v>1025</v>
      </c>
      <c r="W9" s="248" t="s">
        <v>215</v>
      </c>
      <c r="X9" s="249">
        <v>1310</v>
      </c>
      <c r="Y9" s="250">
        <v>0</v>
      </c>
    </row>
    <row r="10" spans="1:26" s="252" customFormat="1" ht="12.75" customHeight="1">
      <c r="A10" s="506"/>
      <c r="B10" s="266" t="s">
        <v>1023</v>
      </c>
      <c r="C10" s="248" t="s">
        <v>208</v>
      </c>
      <c r="D10" s="249">
        <v>420</v>
      </c>
      <c r="E10" s="250">
        <v>0</v>
      </c>
      <c r="F10" s="266" t="s">
        <v>1899</v>
      </c>
      <c r="G10" s="248" t="s">
        <v>2697</v>
      </c>
      <c r="H10" s="249">
        <v>350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1028</v>
      </c>
      <c r="O10" s="343" t="s">
        <v>2240</v>
      </c>
      <c r="P10" s="341">
        <v>2470</v>
      </c>
      <c r="Q10" s="250">
        <v>0</v>
      </c>
      <c r="R10" s="342"/>
      <c r="S10" s="248"/>
      <c r="T10" s="341"/>
      <c r="U10" s="250"/>
      <c r="V10" s="251" t="s">
        <v>1029</v>
      </c>
      <c r="W10" s="248" t="s">
        <v>216</v>
      </c>
      <c r="X10" s="249">
        <v>4195</v>
      </c>
      <c r="Y10" s="250">
        <v>0</v>
      </c>
    </row>
    <row r="11" spans="1:26" s="252" customFormat="1" ht="12.75" customHeight="1" thickBot="1">
      <c r="A11" s="506"/>
      <c r="B11" s="266" t="s">
        <v>1026</v>
      </c>
      <c r="C11" s="248" t="s">
        <v>2794</v>
      </c>
      <c r="D11" s="249">
        <v>1480</v>
      </c>
      <c r="E11" s="250">
        <v>0</v>
      </c>
      <c r="F11" s="266" t="s">
        <v>1900</v>
      </c>
      <c r="G11" s="248" t="s">
        <v>2698</v>
      </c>
      <c r="H11" s="249">
        <v>200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1030</v>
      </c>
      <c r="O11" s="344" t="s">
        <v>2241</v>
      </c>
      <c r="P11" s="341">
        <v>2360</v>
      </c>
      <c r="Q11" s="250">
        <v>0</v>
      </c>
      <c r="R11" s="342"/>
      <c r="S11" s="248"/>
      <c r="T11" s="341"/>
      <c r="U11" s="250"/>
      <c r="V11" s="251" t="s">
        <v>1031</v>
      </c>
      <c r="W11" s="248" t="s">
        <v>217</v>
      </c>
      <c r="X11" s="249">
        <v>1785</v>
      </c>
      <c r="Y11" s="250">
        <v>0</v>
      </c>
    </row>
    <row r="12" spans="1:26" s="252" customFormat="1" ht="12.75" customHeight="1">
      <c r="A12" s="506"/>
      <c r="B12" s="266" t="s">
        <v>1032</v>
      </c>
      <c r="C12" s="248" t="s">
        <v>212</v>
      </c>
      <c r="D12" s="249">
        <v>470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2"/>
      <c r="O12" s="345" t="s">
        <v>583</v>
      </c>
      <c r="P12" s="341" t="s">
        <v>583</v>
      </c>
      <c r="Q12" s="250">
        <v>0</v>
      </c>
      <c r="R12" s="342"/>
      <c r="S12" s="248"/>
      <c r="T12" s="341"/>
      <c r="U12" s="250"/>
      <c r="V12" s="251" t="s">
        <v>1033</v>
      </c>
      <c r="W12" s="248" t="s">
        <v>218</v>
      </c>
      <c r="X12" s="249">
        <v>1970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 t="s">
        <v>1034</v>
      </c>
      <c r="W13" s="248" t="s">
        <v>219</v>
      </c>
      <c r="X13" s="249">
        <v>1735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 t="s">
        <v>2661</v>
      </c>
      <c r="W14" s="248" t="s">
        <v>2662</v>
      </c>
      <c r="X14" s="249">
        <v>1545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 t="s">
        <v>1035</v>
      </c>
      <c r="W15" s="248" t="s">
        <v>2072</v>
      </c>
      <c r="X15" s="249">
        <v>1730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 t="s">
        <v>1036</v>
      </c>
      <c r="W16" s="248" t="s">
        <v>2073</v>
      </c>
      <c r="X16" s="249">
        <v>2030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 t="s">
        <v>1037</v>
      </c>
      <c r="W17" s="248" t="s">
        <v>220</v>
      </c>
      <c r="X17" s="249">
        <v>2250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 t="s">
        <v>1038</v>
      </c>
      <c r="W18" s="248" t="s">
        <v>1856</v>
      </c>
      <c r="X18" s="249">
        <v>2670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 t="s">
        <v>226</v>
      </c>
      <c r="W19" s="248" t="s">
        <v>1857</v>
      </c>
      <c r="X19" s="249">
        <v>1060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 t="s">
        <v>1039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49835</v>
      </c>
      <c r="B45" s="254"/>
      <c r="C45" s="256" t="str">
        <f>IF(D45=0,"","計")</f>
        <v>計</v>
      </c>
      <c r="D45" s="257">
        <f>SUBTOTAL(9,D6:D44)</f>
        <v>4220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15220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29115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49835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MOKUJI!B24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20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205</v>
      </c>
      <c r="B6" s="266" t="s">
        <v>1040</v>
      </c>
      <c r="C6" s="248" t="s">
        <v>222</v>
      </c>
      <c r="D6" s="249">
        <v>100</v>
      </c>
      <c r="E6" s="250">
        <v>0</v>
      </c>
      <c r="F6" s="266" t="s">
        <v>1044</v>
      </c>
      <c r="G6" s="248" t="s">
        <v>2699</v>
      </c>
      <c r="H6" s="249">
        <v>200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1041</v>
      </c>
      <c r="O6" s="401" t="s">
        <v>2321</v>
      </c>
      <c r="P6" s="341">
        <v>1225</v>
      </c>
      <c r="Q6" s="250">
        <v>0</v>
      </c>
      <c r="R6" s="339"/>
      <c r="S6" s="401"/>
      <c r="T6" s="341"/>
      <c r="U6" s="250"/>
      <c r="V6" s="247" t="s">
        <v>1042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6" t="s">
        <v>1839</v>
      </c>
      <c r="B7" s="266" t="s">
        <v>1043</v>
      </c>
      <c r="C7" s="248" t="s">
        <v>223</v>
      </c>
      <c r="D7" s="249">
        <v>60</v>
      </c>
      <c r="E7" s="250">
        <v>0</v>
      </c>
      <c r="F7" s="266" t="s">
        <v>1047</v>
      </c>
      <c r="G7" s="248" t="s">
        <v>2700</v>
      </c>
      <c r="H7" s="249">
        <v>70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1048</v>
      </c>
      <c r="O7" s="248" t="s">
        <v>2242</v>
      </c>
      <c r="P7" s="341">
        <v>2620</v>
      </c>
      <c r="Q7" s="250">
        <v>0</v>
      </c>
      <c r="R7" s="342"/>
      <c r="S7" s="248"/>
      <c r="T7" s="341"/>
      <c r="U7" s="250"/>
      <c r="V7" s="251" t="s">
        <v>1045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6"/>
      <c r="B8" s="266" t="s">
        <v>1046</v>
      </c>
      <c r="C8" s="248" t="s">
        <v>225</v>
      </c>
      <c r="D8" s="249">
        <v>120</v>
      </c>
      <c r="E8" s="250">
        <v>0</v>
      </c>
      <c r="F8" s="266" t="s">
        <v>1050</v>
      </c>
      <c r="G8" s="248" t="s">
        <v>2701</v>
      </c>
      <c r="H8" s="249">
        <v>80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1051</v>
      </c>
      <c r="O8" s="248" t="s">
        <v>2243</v>
      </c>
      <c r="P8" s="341">
        <v>2265</v>
      </c>
      <c r="Q8" s="250">
        <v>0</v>
      </c>
      <c r="R8" s="342"/>
      <c r="S8" s="248"/>
      <c r="T8" s="341"/>
      <c r="U8" s="250"/>
      <c r="V8" s="251" t="s">
        <v>1049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6"/>
      <c r="B9" s="266" t="s">
        <v>760</v>
      </c>
      <c r="C9" s="248" t="s">
        <v>228</v>
      </c>
      <c r="D9" s="249">
        <v>400</v>
      </c>
      <c r="E9" s="250">
        <v>0</v>
      </c>
      <c r="F9" s="266" t="s">
        <v>1053</v>
      </c>
      <c r="G9" s="248" t="s">
        <v>2702</v>
      </c>
      <c r="H9" s="249">
        <v>90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1054</v>
      </c>
      <c r="O9" s="248" t="s">
        <v>2244</v>
      </c>
      <c r="P9" s="341">
        <v>2055</v>
      </c>
      <c r="Q9" s="250">
        <v>0</v>
      </c>
      <c r="R9" s="342"/>
      <c r="S9" s="248"/>
      <c r="T9" s="341"/>
      <c r="U9" s="250"/>
      <c r="V9" s="251" t="s">
        <v>1055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6"/>
      <c r="B10" s="266" t="s">
        <v>1052</v>
      </c>
      <c r="C10" s="248" t="s">
        <v>227</v>
      </c>
      <c r="D10" s="249">
        <v>300</v>
      </c>
      <c r="E10" s="250">
        <v>0</v>
      </c>
      <c r="F10" s="266" t="s">
        <v>1059</v>
      </c>
      <c r="G10" s="248" t="s">
        <v>2703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1060</v>
      </c>
      <c r="O10" s="248" t="s">
        <v>2245</v>
      </c>
      <c r="P10" s="341">
        <v>930</v>
      </c>
      <c r="Q10" s="250">
        <v>0</v>
      </c>
      <c r="R10" s="342"/>
      <c r="S10" s="248"/>
      <c r="T10" s="341"/>
      <c r="U10" s="250"/>
      <c r="V10" s="251" t="s">
        <v>1057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6"/>
      <c r="B11" s="266" t="s">
        <v>1056</v>
      </c>
      <c r="C11" s="248" t="s">
        <v>229</v>
      </c>
      <c r="D11" s="249">
        <v>55</v>
      </c>
      <c r="E11" s="250">
        <v>0</v>
      </c>
      <c r="F11" s="266" t="s">
        <v>1064</v>
      </c>
      <c r="G11" s="248" t="s">
        <v>2704</v>
      </c>
      <c r="H11" s="249">
        <v>90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1062</v>
      </c>
      <c r="O11" s="248" t="s">
        <v>2246</v>
      </c>
      <c r="P11" s="341">
        <v>995</v>
      </c>
      <c r="Q11" s="250">
        <v>0</v>
      </c>
      <c r="R11" s="342"/>
      <c r="S11" s="248"/>
      <c r="T11" s="341"/>
      <c r="U11" s="250"/>
      <c r="V11" s="251" t="s">
        <v>1061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6"/>
      <c r="B12" s="266" t="s">
        <v>1058</v>
      </c>
      <c r="C12" s="248" t="s">
        <v>589</v>
      </c>
      <c r="D12" s="249">
        <v>500</v>
      </c>
      <c r="E12" s="250">
        <v>0</v>
      </c>
      <c r="F12" s="266" t="s">
        <v>2457</v>
      </c>
      <c r="G12" s="248" t="s">
        <v>2705</v>
      </c>
      <c r="H12" s="249">
        <v>60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/>
      <c r="O12" s="248" t="s">
        <v>583</v>
      </c>
      <c r="P12" s="341" t="s">
        <v>583</v>
      </c>
      <c r="Q12" s="250" t="s">
        <v>583</v>
      </c>
      <c r="R12" s="342"/>
      <c r="S12" s="248"/>
      <c r="T12" s="341"/>
      <c r="U12" s="250"/>
      <c r="V12" s="251" t="s">
        <v>1063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66"/>
      <c r="G13" s="248" t="s">
        <v>583</v>
      </c>
      <c r="H13" s="249" t="s">
        <v>583</v>
      </c>
      <c r="I13" s="250">
        <v>0</v>
      </c>
      <c r="J13" s="266"/>
      <c r="K13" s="248" t="s">
        <v>583</v>
      </c>
      <c r="L13" s="249" t="s">
        <v>583</v>
      </c>
      <c r="M13" s="250" t="s">
        <v>583</v>
      </c>
      <c r="N13" s="342"/>
      <c r="O13" s="400" t="s">
        <v>583</v>
      </c>
      <c r="P13" s="341" t="s">
        <v>583</v>
      </c>
      <c r="Q13" s="250">
        <v>0</v>
      </c>
      <c r="R13" s="342"/>
      <c r="S13" s="400"/>
      <c r="T13" s="341"/>
      <c r="U13" s="250"/>
      <c r="V13" s="251" t="s">
        <v>1065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66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/>
      <c r="T14" s="249"/>
      <c r="U14" s="250"/>
      <c r="V14" s="251" t="s">
        <v>1066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>
        <v>0</v>
      </c>
      <c r="R15" s="266"/>
      <c r="S15" s="248"/>
      <c r="T15" s="249"/>
      <c r="U15" s="250"/>
      <c r="V15" s="251" t="s">
        <v>1067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33175</v>
      </c>
      <c r="B45" s="254"/>
      <c r="C45" s="256" t="str">
        <f>IF(D45=0,"","計")</f>
        <v>計</v>
      </c>
      <c r="D45" s="257">
        <f>SUBTOTAL(9,D6:D44)</f>
        <v>1535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10090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66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66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66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66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66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66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66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66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66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66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66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66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66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66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66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33175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2084</v>
      </c>
      <c r="V136" s="531">
        <f>MOKUJI!B25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N1:O1"/>
    <mergeCell ref="W1:X1"/>
    <mergeCell ref="R2:X2"/>
    <mergeCell ref="P2:Q2"/>
    <mergeCell ref="Q1:R1"/>
    <mergeCell ref="S1:T1"/>
    <mergeCell ref="U1:V1"/>
    <mergeCell ref="N2:O2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V136:Y136"/>
    <mergeCell ref="N135:Q135"/>
    <mergeCell ref="R135:U135"/>
    <mergeCell ref="V135:Y135"/>
    <mergeCell ref="V117:Y134"/>
    <mergeCell ref="R117:U134"/>
    <mergeCell ref="N117:Q134"/>
    <mergeCell ref="J1:M1"/>
    <mergeCell ref="K4:M4"/>
    <mergeCell ref="K77:M77"/>
    <mergeCell ref="K47:M47"/>
    <mergeCell ref="J2:K2"/>
    <mergeCell ref="L2:M2"/>
    <mergeCell ref="A80:A87"/>
    <mergeCell ref="B135:E135"/>
    <mergeCell ref="F135:I135"/>
    <mergeCell ref="A100:A107"/>
    <mergeCell ref="K97:M97"/>
    <mergeCell ref="C2:G2"/>
    <mergeCell ref="C4:E4"/>
    <mergeCell ref="J135:M135"/>
    <mergeCell ref="J117:M134"/>
    <mergeCell ref="F117:I134"/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B79" sqref="B79:Y94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21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230</v>
      </c>
      <c r="B6" s="251" t="s">
        <v>1068</v>
      </c>
      <c r="C6" s="248" t="s">
        <v>232</v>
      </c>
      <c r="D6" s="249">
        <v>480</v>
      </c>
      <c r="E6" s="250">
        <v>0</v>
      </c>
      <c r="F6" s="251" t="s">
        <v>1072</v>
      </c>
      <c r="G6" s="248" t="s">
        <v>2706</v>
      </c>
      <c r="H6" s="249">
        <v>120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5" t="s">
        <v>1069</v>
      </c>
      <c r="O6" s="401" t="s">
        <v>2247</v>
      </c>
      <c r="P6" s="341">
        <v>1715</v>
      </c>
      <c r="Q6" s="250">
        <v>0</v>
      </c>
      <c r="R6" s="365"/>
      <c r="S6" s="401"/>
      <c r="T6" s="341"/>
      <c r="U6" s="250"/>
      <c r="V6" s="251" t="s">
        <v>1070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6" t="s">
        <v>1840</v>
      </c>
      <c r="B7" s="251" t="s">
        <v>1071</v>
      </c>
      <c r="C7" s="248" t="s">
        <v>234</v>
      </c>
      <c r="D7" s="249">
        <v>880</v>
      </c>
      <c r="E7" s="250">
        <v>0</v>
      </c>
      <c r="F7" s="251" t="s">
        <v>1076</v>
      </c>
      <c r="G7" s="248" t="s">
        <v>2707</v>
      </c>
      <c r="H7" s="249">
        <v>220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365" t="s">
        <v>1073</v>
      </c>
      <c r="O7" s="248" t="s">
        <v>2248</v>
      </c>
      <c r="P7" s="341">
        <v>1565</v>
      </c>
      <c r="Q7" s="250">
        <v>0</v>
      </c>
      <c r="R7" s="365"/>
      <c r="S7" s="248"/>
      <c r="T7" s="341"/>
      <c r="U7" s="250"/>
      <c r="V7" s="251" t="s">
        <v>1098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6"/>
      <c r="B8" s="251" t="s">
        <v>1075</v>
      </c>
      <c r="C8" s="248" t="s">
        <v>233</v>
      </c>
      <c r="D8" s="249">
        <v>610</v>
      </c>
      <c r="E8" s="250">
        <v>0</v>
      </c>
      <c r="F8" s="251" t="s">
        <v>1099</v>
      </c>
      <c r="G8" s="248" t="s">
        <v>2708</v>
      </c>
      <c r="H8" s="249">
        <v>620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1077</v>
      </c>
      <c r="O8" s="248" t="s">
        <v>2435</v>
      </c>
      <c r="P8" s="341">
        <v>545</v>
      </c>
      <c r="Q8" s="250">
        <v>0</v>
      </c>
      <c r="R8" s="365"/>
      <c r="S8" s="248"/>
      <c r="T8" s="341"/>
      <c r="U8" s="250"/>
      <c r="V8" s="251" t="s">
        <v>1074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51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51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/>
      <c r="T25" s="249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/>
      <c r="T26" s="249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/>
      <c r="T27" s="249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/>
      <c r="T28" s="249"/>
      <c r="U28" s="250"/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/>
      <c r="T29" s="249"/>
      <c r="U29" s="250"/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/>
      <c r="T30" s="249"/>
      <c r="U30" s="250"/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/>
      <c r="T31" s="249"/>
      <c r="U31" s="250"/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/>
      <c r="T32" s="249"/>
      <c r="U32" s="250"/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/>
      <c r="T33" s="249"/>
      <c r="U33" s="250"/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/>
      <c r="T34" s="249"/>
      <c r="U34" s="250"/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/>
      <c r="T35" s="249"/>
      <c r="U35" s="250"/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/>
      <c r="T36" s="249"/>
      <c r="U36" s="250"/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/>
      <c r="T37" s="249"/>
      <c r="U37" s="250"/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/>
      <c r="T38" s="249"/>
      <c r="U38" s="250"/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14520</v>
      </c>
      <c r="B45" s="254"/>
      <c r="C45" s="256" t="str">
        <f>IF(D45=0,"","計")</f>
        <v>計</v>
      </c>
      <c r="D45" s="257">
        <f>SUBTOTAL(9,D6:D44)</f>
        <v>1970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3825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>
        <v>12</v>
      </c>
      <c r="W47" s="503" t="s">
        <v>1838</v>
      </c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233</v>
      </c>
      <c r="B49" s="251" t="s">
        <v>1100</v>
      </c>
      <c r="C49" s="248" t="s">
        <v>235</v>
      </c>
      <c r="D49" s="249">
        <v>1120</v>
      </c>
      <c r="E49" s="250">
        <v>0</v>
      </c>
      <c r="F49" s="251" t="s">
        <v>1101</v>
      </c>
      <c r="G49" s="248" t="s">
        <v>2709</v>
      </c>
      <c r="H49" s="249">
        <v>260</v>
      </c>
      <c r="I49" s="250">
        <v>0</v>
      </c>
      <c r="J49" s="251"/>
      <c r="K49" s="248" t="s">
        <v>583</v>
      </c>
      <c r="L49" s="267" t="s">
        <v>583</v>
      </c>
      <c r="M49" s="250" t="s">
        <v>583</v>
      </c>
      <c r="N49" s="251" t="s">
        <v>1102</v>
      </c>
      <c r="O49" s="248" t="s">
        <v>2249</v>
      </c>
      <c r="P49" s="267">
        <v>260</v>
      </c>
      <c r="Q49" s="250">
        <v>0</v>
      </c>
      <c r="R49" s="251"/>
      <c r="S49" s="248"/>
      <c r="T49" s="267"/>
      <c r="U49" s="250"/>
      <c r="V49" s="251" t="s">
        <v>1103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6" t="s">
        <v>1841</v>
      </c>
      <c r="B50" s="251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1104</v>
      </c>
      <c r="O50" s="248" t="s">
        <v>2450</v>
      </c>
      <c r="P50" s="267">
        <v>325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51" t="s">
        <v>1105</v>
      </c>
      <c r="W50" s="248" t="s">
        <v>1854</v>
      </c>
      <c r="X50" s="267">
        <v>220</v>
      </c>
      <c r="Y50" s="250">
        <v>0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 t="s">
        <v>1106</v>
      </c>
      <c r="O51" s="248" t="s">
        <v>2250</v>
      </c>
      <c r="P51" s="267">
        <v>4215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51" t="s">
        <v>1107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1108</v>
      </c>
      <c r="O52" s="248" t="s">
        <v>2251</v>
      </c>
      <c r="P52" s="267">
        <v>380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51" t="s">
        <v>1109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51" t="s">
        <v>1110</v>
      </c>
      <c r="O53" s="248" t="s">
        <v>2252</v>
      </c>
      <c r="P53" s="267">
        <v>180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51" t="s">
        <v>1111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51" t="s">
        <v>1112</v>
      </c>
      <c r="O54" s="248" t="s">
        <v>2253</v>
      </c>
      <c r="P54" s="267">
        <v>295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51" t="s">
        <v>1113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>
        <v>0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>
        <v>0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9700</v>
      </c>
      <c r="B75" s="275"/>
      <c r="C75" s="256" t="str">
        <f>IF(D75=0,"","計")</f>
        <v>計</v>
      </c>
      <c r="D75" s="271">
        <f>SUBTOTAL(9,D49:D74)</f>
        <v>1120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334">
        <v>11</v>
      </c>
      <c r="S77" s="503" t="s">
        <v>1836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579</v>
      </c>
      <c r="B79" s="251" t="s">
        <v>1114</v>
      </c>
      <c r="C79" s="248" t="s">
        <v>240</v>
      </c>
      <c r="D79" s="267">
        <v>190</v>
      </c>
      <c r="E79" s="250">
        <v>0</v>
      </c>
      <c r="F79" s="251" t="s">
        <v>1115</v>
      </c>
      <c r="G79" s="248" t="s">
        <v>2710</v>
      </c>
      <c r="H79" s="267">
        <v>20</v>
      </c>
      <c r="I79" s="250">
        <v>0</v>
      </c>
      <c r="J79" s="251"/>
      <c r="K79" s="248" t="s">
        <v>583</v>
      </c>
      <c r="L79" s="267" t="s">
        <v>583</v>
      </c>
      <c r="M79" s="250" t="s">
        <v>583</v>
      </c>
      <c r="N79" s="251" t="s">
        <v>1116</v>
      </c>
      <c r="O79" s="248" t="s">
        <v>2254</v>
      </c>
      <c r="P79" s="267">
        <v>640</v>
      </c>
      <c r="Q79" s="250">
        <v>0</v>
      </c>
      <c r="R79" s="251" t="s">
        <v>1117</v>
      </c>
      <c r="S79" s="248" t="s">
        <v>242</v>
      </c>
      <c r="T79" s="267">
        <v>210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1842</v>
      </c>
      <c r="B80" s="251" t="s">
        <v>1118</v>
      </c>
      <c r="C80" s="248" t="s">
        <v>638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1119</v>
      </c>
      <c r="O80" s="248" t="s">
        <v>2255</v>
      </c>
      <c r="P80" s="267">
        <v>550</v>
      </c>
      <c r="Q80" s="250">
        <v>0</v>
      </c>
      <c r="R80" s="251" t="s">
        <v>1120</v>
      </c>
      <c r="S80" s="248" t="s">
        <v>244</v>
      </c>
      <c r="T80" s="267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51" t="s">
        <v>1121</v>
      </c>
      <c r="C81" s="248" t="s">
        <v>241</v>
      </c>
      <c r="D81" s="267">
        <v>210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1122</v>
      </c>
      <c r="O81" s="248" t="s">
        <v>2256</v>
      </c>
      <c r="P81" s="267">
        <v>240</v>
      </c>
      <c r="Q81" s="250">
        <v>0</v>
      </c>
      <c r="R81" s="251" t="s">
        <v>1123</v>
      </c>
      <c r="S81" s="248" t="s">
        <v>2447</v>
      </c>
      <c r="T81" s="267">
        <v>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51" t="s">
        <v>1124</v>
      </c>
      <c r="C82" s="248" t="s">
        <v>243</v>
      </c>
      <c r="D82" s="267">
        <v>160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1125</v>
      </c>
      <c r="O82" s="248" t="s">
        <v>2436</v>
      </c>
      <c r="P82" s="267">
        <v>600</v>
      </c>
      <c r="Q82" s="250">
        <v>0</v>
      </c>
      <c r="R82" s="251" t="s">
        <v>1126</v>
      </c>
      <c r="S82" s="248" t="s">
        <v>245</v>
      </c>
      <c r="T82" s="267">
        <v>115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51" t="s">
        <v>1871</v>
      </c>
      <c r="C83" s="248" t="s">
        <v>1872</v>
      </c>
      <c r="D83" s="267">
        <v>30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1127</v>
      </c>
      <c r="O83" s="248" t="s">
        <v>2402</v>
      </c>
      <c r="P83" s="267">
        <v>320</v>
      </c>
      <c r="Q83" s="250">
        <v>0</v>
      </c>
      <c r="R83" s="251" t="s">
        <v>1128</v>
      </c>
      <c r="S83" s="248" t="s">
        <v>246</v>
      </c>
      <c r="T83" s="267">
        <v>160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 t="s">
        <v>1129</v>
      </c>
      <c r="O84" s="248" t="s">
        <v>2437</v>
      </c>
      <c r="P84" s="267">
        <v>1025</v>
      </c>
      <c r="Q84" s="250">
        <v>0</v>
      </c>
      <c r="R84" s="251" t="s">
        <v>1130</v>
      </c>
      <c r="S84" s="248" t="s">
        <v>247</v>
      </c>
      <c r="T84" s="267">
        <v>75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51" t="s">
        <v>1131</v>
      </c>
      <c r="O85" s="270" t="s">
        <v>2403</v>
      </c>
      <c r="P85" s="271">
        <v>80</v>
      </c>
      <c r="Q85" s="250">
        <v>0</v>
      </c>
      <c r="R85" s="251" t="s">
        <v>1132</v>
      </c>
      <c r="S85" s="270" t="s">
        <v>2510</v>
      </c>
      <c r="T85" s="271">
        <v>205</v>
      </c>
      <c r="U85" s="250">
        <v>0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51" t="s">
        <v>1133</v>
      </c>
      <c r="O86" s="270" t="s">
        <v>2257</v>
      </c>
      <c r="P86" s="271">
        <v>485</v>
      </c>
      <c r="Q86" s="250">
        <v>0</v>
      </c>
      <c r="R86" s="251" t="s">
        <v>1134</v>
      </c>
      <c r="S86" s="270" t="s">
        <v>2445</v>
      </c>
      <c r="T86" s="271">
        <v>90</v>
      </c>
      <c r="U86" s="250">
        <v>0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51" t="s">
        <v>1135</v>
      </c>
      <c r="O87" s="270" t="s">
        <v>2258</v>
      </c>
      <c r="P87" s="271">
        <v>60</v>
      </c>
      <c r="Q87" s="250">
        <v>0</v>
      </c>
      <c r="R87" s="251"/>
      <c r="S87" s="270" t="s">
        <v>583</v>
      </c>
      <c r="T87" s="271" t="s">
        <v>583</v>
      </c>
      <c r="U87" s="250">
        <v>0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51"/>
      <c r="O88" s="270" t="s">
        <v>583</v>
      </c>
      <c r="P88" s="271" t="s">
        <v>583</v>
      </c>
      <c r="Q88" s="250" t="s">
        <v>583</v>
      </c>
      <c r="R88" s="251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5630</v>
      </c>
      <c r="B95" s="289"/>
      <c r="C95" s="256" t="str">
        <f>IF(D95=0,"","計")</f>
        <v>計</v>
      </c>
      <c r="D95" s="271">
        <f>SUBTOTAL(9,D79:D94)</f>
        <v>635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4000</v>
      </c>
      <c r="Q95" s="250">
        <f>SUM(Q79:Q94)</f>
        <v>0</v>
      </c>
      <c r="R95" s="289"/>
      <c r="S95" s="256" t="s">
        <v>557</v>
      </c>
      <c r="T95" s="271">
        <f>SUBTOTAL(9,T79:T94)</f>
        <v>975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29850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MOKUJI!B26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R135:U135"/>
    <mergeCell ref="R117:U134"/>
    <mergeCell ref="S97:U97"/>
    <mergeCell ref="V136:Y136"/>
    <mergeCell ref="V135:Y135"/>
    <mergeCell ref="V117:Y134"/>
    <mergeCell ref="W97:Y9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W4:Y4"/>
    <mergeCell ref="S4:U4"/>
    <mergeCell ref="O4:Q4"/>
    <mergeCell ref="S47:U47"/>
    <mergeCell ref="S77:U77"/>
    <mergeCell ref="W47:Y47"/>
    <mergeCell ref="W77:Y77"/>
    <mergeCell ref="O47:Q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22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11</v>
      </c>
      <c r="S4" s="503" t="s">
        <v>1836</v>
      </c>
      <c r="T4" s="504"/>
      <c r="U4" s="505"/>
      <c r="V4" s="238">
        <v>12</v>
      </c>
      <c r="W4" s="503" t="s">
        <v>1838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578</v>
      </c>
      <c r="B6" s="251" t="s">
        <v>1136</v>
      </c>
      <c r="C6" s="248" t="s">
        <v>2080</v>
      </c>
      <c r="D6" s="249">
        <v>580</v>
      </c>
      <c r="E6" s="250">
        <v>0</v>
      </c>
      <c r="F6" s="251" t="s">
        <v>1137</v>
      </c>
      <c r="G6" s="248" t="s">
        <v>2711</v>
      </c>
      <c r="H6" s="249">
        <v>110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1138</v>
      </c>
      <c r="O6" s="248" t="s">
        <v>2259</v>
      </c>
      <c r="P6" s="249">
        <v>1100</v>
      </c>
      <c r="Q6" s="250">
        <v>0</v>
      </c>
      <c r="R6" s="251" t="s">
        <v>1139</v>
      </c>
      <c r="S6" s="248" t="s">
        <v>249</v>
      </c>
      <c r="T6" s="249">
        <v>495</v>
      </c>
      <c r="U6" s="250">
        <v>0</v>
      </c>
      <c r="V6" s="251" t="s">
        <v>1140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6" t="s">
        <v>1843</v>
      </c>
      <c r="B7" s="251" t="s">
        <v>1141</v>
      </c>
      <c r="C7" s="248" t="s">
        <v>251</v>
      </c>
      <c r="D7" s="249">
        <v>260</v>
      </c>
      <c r="E7" s="250">
        <v>0</v>
      </c>
      <c r="F7" s="2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51" t="s">
        <v>1142</v>
      </c>
      <c r="O7" s="248" t="s">
        <v>2260</v>
      </c>
      <c r="P7" s="249">
        <v>1220</v>
      </c>
      <c r="Q7" s="250">
        <v>0</v>
      </c>
      <c r="R7" s="251" t="s">
        <v>1143</v>
      </c>
      <c r="S7" s="248" t="s">
        <v>252</v>
      </c>
      <c r="T7" s="249">
        <v>235</v>
      </c>
      <c r="U7" s="250">
        <v>0</v>
      </c>
      <c r="V7" s="251" t="s">
        <v>1144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6"/>
      <c r="B8" s="251" t="s">
        <v>1145</v>
      </c>
      <c r="C8" s="248" t="s">
        <v>253</v>
      </c>
      <c r="D8" s="249">
        <v>90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51" t="s">
        <v>1146</v>
      </c>
      <c r="O8" s="248" t="s">
        <v>2261</v>
      </c>
      <c r="P8" s="249">
        <v>300</v>
      </c>
      <c r="Q8" s="250">
        <v>0</v>
      </c>
      <c r="R8" s="251" t="s">
        <v>1147</v>
      </c>
      <c r="S8" s="248" t="s">
        <v>254</v>
      </c>
      <c r="T8" s="249">
        <v>85</v>
      </c>
      <c r="U8" s="250">
        <v>0</v>
      </c>
      <c r="V8" s="251" t="s">
        <v>1148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6"/>
      <c r="B9" s="251" t="s">
        <v>761</v>
      </c>
      <c r="C9" s="248" t="s">
        <v>250</v>
      </c>
      <c r="D9" s="249">
        <v>65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51"/>
      <c r="O9" s="248" t="s">
        <v>583</v>
      </c>
      <c r="P9" s="249" t="s">
        <v>583</v>
      </c>
      <c r="Q9" s="250" t="s">
        <v>583</v>
      </c>
      <c r="R9" s="251" t="s">
        <v>1149</v>
      </c>
      <c r="S9" s="248" t="s">
        <v>2459</v>
      </c>
      <c r="T9" s="249">
        <v>20</v>
      </c>
      <c r="U9" s="250">
        <v>0</v>
      </c>
      <c r="V9" s="251" t="s">
        <v>1150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5085</v>
      </c>
      <c r="B45" s="254"/>
      <c r="C45" s="256" t="str">
        <f>IF(D45=0,"","計")</f>
        <v>計</v>
      </c>
      <c r="D45" s="257">
        <f>SUBTOTAL(9,D6:D44)</f>
        <v>995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835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12</v>
      </c>
      <c r="S47" s="503" t="s">
        <v>1838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574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51" t="s">
        <v>1151</v>
      </c>
      <c r="O49" s="248" t="s">
        <v>2262</v>
      </c>
      <c r="P49" s="267">
        <v>315</v>
      </c>
      <c r="Q49" s="250">
        <v>0</v>
      </c>
      <c r="R49" s="251" t="s">
        <v>1152</v>
      </c>
      <c r="S49" s="248" t="s">
        <v>255</v>
      </c>
      <c r="T49" s="267">
        <v>195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 t="s">
        <v>1153</v>
      </c>
      <c r="O50" s="248" t="s">
        <v>2263</v>
      </c>
      <c r="P50" s="267">
        <v>120</v>
      </c>
      <c r="Q50" s="250">
        <v>0</v>
      </c>
      <c r="R50" s="251" t="s">
        <v>1154</v>
      </c>
      <c r="S50" s="248" t="s">
        <v>256</v>
      </c>
      <c r="T50" s="267">
        <v>50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680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12</v>
      </c>
      <c r="S77" s="503" t="s">
        <v>1838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571</v>
      </c>
      <c r="B79" s="251" t="s">
        <v>1155</v>
      </c>
      <c r="C79" s="248" t="s">
        <v>257</v>
      </c>
      <c r="D79" s="267">
        <v>390</v>
      </c>
      <c r="E79" s="250">
        <v>0</v>
      </c>
      <c r="F79" s="251"/>
      <c r="G79" s="248" t="s">
        <v>583</v>
      </c>
      <c r="H79" s="267" t="s">
        <v>583</v>
      </c>
      <c r="I79" s="250" t="s">
        <v>583</v>
      </c>
      <c r="J79" s="251"/>
      <c r="K79" s="248" t="s">
        <v>583</v>
      </c>
      <c r="L79" s="267" t="s">
        <v>583</v>
      </c>
      <c r="M79" s="250" t="s">
        <v>583</v>
      </c>
      <c r="N79" s="251" t="s">
        <v>1156</v>
      </c>
      <c r="O79" s="248" t="s">
        <v>2438</v>
      </c>
      <c r="P79" s="267">
        <v>1195</v>
      </c>
      <c r="Q79" s="250">
        <v>0</v>
      </c>
      <c r="R79" s="251" t="s">
        <v>1157</v>
      </c>
      <c r="S79" s="248" t="s">
        <v>257</v>
      </c>
      <c r="T79" s="267">
        <v>150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1845</v>
      </c>
      <c r="B80" s="251" t="s">
        <v>1159</v>
      </c>
      <c r="C80" s="248" t="s">
        <v>258</v>
      </c>
      <c r="D80" s="267">
        <v>45</v>
      </c>
      <c r="E80" s="250">
        <v>0</v>
      </c>
      <c r="F80" s="251"/>
      <c r="G80" s="248" t="s">
        <v>583</v>
      </c>
      <c r="H80" s="267" t="s">
        <v>583</v>
      </c>
      <c r="I80" s="250" t="s">
        <v>583</v>
      </c>
      <c r="J80" s="251"/>
      <c r="K80" s="248" t="s">
        <v>583</v>
      </c>
      <c r="L80" s="267" t="s">
        <v>583</v>
      </c>
      <c r="M80" s="250" t="s">
        <v>583</v>
      </c>
      <c r="N80" s="251" t="s">
        <v>1160</v>
      </c>
      <c r="O80" s="248" t="s">
        <v>2264</v>
      </c>
      <c r="P80" s="267">
        <v>230</v>
      </c>
      <c r="Q80" s="250">
        <v>0</v>
      </c>
      <c r="R80" s="251" t="s">
        <v>1161</v>
      </c>
      <c r="S80" s="248" t="s">
        <v>260</v>
      </c>
      <c r="T80" s="267">
        <v>100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51" t="s">
        <v>1162</v>
      </c>
      <c r="C81" s="248" t="s">
        <v>261</v>
      </c>
      <c r="D81" s="267">
        <v>40</v>
      </c>
      <c r="E81" s="250">
        <v>0</v>
      </c>
      <c r="F81" s="251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1163</v>
      </c>
      <c r="O81" s="248" t="s">
        <v>2265</v>
      </c>
      <c r="P81" s="267">
        <v>530</v>
      </c>
      <c r="Q81" s="250">
        <v>0</v>
      </c>
      <c r="R81" s="251" t="s">
        <v>1164</v>
      </c>
      <c r="S81" s="248" t="s">
        <v>259</v>
      </c>
      <c r="T81" s="267">
        <v>180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51" t="s">
        <v>1165</v>
      </c>
      <c r="C82" s="248" t="s">
        <v>260</v>
      </c>
      <c r="D82" s="267">
        <v>45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1166</v>
      </c>
      <c r="O82" s="248" t="s">
        <v>2542</v>
      </c>
      <c r="P82" s="267">
        <v>145</v>
      </c>
      <c r="Q82" s="250">
        <v>0</v>
      </c>
      <c r="R82" s="251" t="s">
        <v>1167</v>
      </c>
      <c r="S82" s="248" t="s">
        <v>261</v>
      </c>
      <c r="T82" s="267">
        <v>70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 t="s">
        <v>2071</v>
      </c>
      <c r="C83" s="248" t="s">
        <v>262</v>
      </c>
      <c r="D83" s="267">
        <v>25</v>
      </c>
      <c r="E83" s="250">
        <v>0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51" t="s">
        <v>1169</v>
      </c>
      <c r="O83" s="248" t="s">
        <v>2266</v>
      </c>
      <c r="P83" s="267">
        <v>220</v>
      </c>
      <c r="Q83" s="250">
        <v>0</v>
      </c>
      <c r="R83" s="251" t="s">
        <v>1168</v>
      </c>
      <c r="S83" s="248" t="s">
        <v>262</v>
      </c>
      <c r="T83" s="267">
        <v>80</v>
      </c>
      <c r="U83" s="250">
        <v>0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51"/>
      <c r="O84" s="248" t="s">
        <v>583</v>
      </c>
      <c r="P84" s="267" t="s">
        <v>583</v>
      </c>
      <c r="Q84" s="250" t="s">
        <v>583</v>
      </c>
      <c r="R84" s="251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3445</v>
      </c>
      <c r="B95" s="289"/>
      <c r="C95" s="256" t="str">
        <f>IF(D95=0,"","計")</f>
        <v>計</v>
      </c>
      <c r="D95" s="271">
        <f>SUBTOTAL(9,D79:D94)</f>
        <v>545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2320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9210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MOKUJI!B27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K47:M47"/>
    <mergeCell ref="O77:Q77"/>
    <mergeCell ref="S77:U77"/>
    <mergeCell ref="S97:U97"/>
    <mergeCell ref="A80:A87"/>
    <mergeCell ref="C97:E97"/>
    <mergeCell ref="G97:I97"/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23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11</v>
      </c>
      <c r="S4" s="503" t="s">
        <v>1836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601</v>
      </c>
      <c r="B6" s="266" t="s">
        <v>1170</v>
      </c>
      <c r="C6" s="248" t="s">
        <v>2370</v>
      </c>
      <c r="D6" s="249">
        <v>140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1171</v>
      </c>
      <c r="O6" s="248" t="s">
        <v>2267</v>
      </c>
      <c r="P6" s="249">
        <v>875</v>
      </c>
      <c r="Q6" s="250">
        <v>0</v>
      </c>
      <c r="R6" s="317" t="s">
        <v>1172</v>
      </c>
      <c r="S6" s="248" t="s">
        <v>2446</v>
      </c>
      <c r="T6" s="249">
        <v>35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1846</v>
      </c>
      <c r="B7" s="266" t="s">
        <v>1173</v>
      </c>
      <c r="C7" s="248" t="s">
        <v>263</v>
      </c>
      <c r="D7" s="249">
        <v>80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1174</v>
      </c>
      <c r="O7" s="248" t="s">
        <v>2268</v>
      </c>
      <c r="P7" s="249">
        <v>215</v>
      </c>
      <c r="Q7" s="250">
        <v>0</v>
      </c>
      <c r="R7" s="266" t="s">
        <v>1175</v>
      </c>
      <c r="S7" s="248" t="s">
        <v>2324</v>
      </c>
      <c r="T7" s="249">
        <v>50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1176</v>
      </c>
      <c r="C8" s="248" t="s">
        <v>264</v>
      </c>
      <c r="D8" s="249">
        <v>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1177</v>
      </c>
      <c r="O8" s="248" t="s">
        <v>2269</v>
      </c>
      <c r="P8" s="249">
        <v>300</v>
      </c>
      <c r="Q8" s="250">
        <v>0</v>
      </c>
      <c r="R8" s="266" t="s">
        <v>1178</v>
      </c>
      <c r="S8" s="248" t="s">
        <v>2325</v>
      </c>
      <c r="T8" s="249">
        <v>25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1179</v>
      </c>
      <c r="O9" s="248" t="s">
        <v>2366</v>
      </c>
      <c r="P9" s="249">
        <v>1145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1180</v>
      </c>
      <c r="O10" s="248" t="s">
        <v>2270</v>
      </c>
      <c r="P10" s="249">
        <v>300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1181</v>
      </c>
      <c r="O11" s="248" t="s">
        <v>2271</v>
      </c>
      <c r="P11" s="249">
        <v>1415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4585</v>
      </c>
      <c r="B45" s="254"/>
      <c r="C45" s="256" t="str">
        <f>IF(D45=0,"","計")</f>
        <v>計</v>
      </c>
      <c r="D45" s="257">
        <f>SUBTOTAL(9,D6:D44)</f>
        <v>225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4250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11</v>
      </c>
      <c r="S47" s="503" t="s">
        <v>1836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605</v>
      </c>
      <c r="B49" s="266" t="s">
        <v>1182</v>
      </c>
      <c r="C49" s="248" t="s">
        <v>265</v>
      </c>
      <c r="D49" s="249">
        <v>310</v>
      </c>
      <c r="E49" s="250">
        <v>0</v>
      </c>
      <c r="F49" s="266" t="s">
        <v>1860</v>
      </c>
      <c r="G49" s="248" t="s">
        <v>2759</v>
      </c>
      <c r="H49" s="249">
        <v>550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1183</v>
      </c>
      <c r="O49" s="248" t="s">
        <v>2404</v>
      </c>
      <c r="P49" s="267">
        <v>3165</v>
      </c>
      <c r="Q49" s="250">
        <v>0</v>
      </c>
      <c r="R49" s="266" t="s">
        <v>1184</v>
      </c>
      <c r="S49" s="248" t="s">
        <v>2176</v>
      </c>
      <c r="T49" s="267">
        <v>50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1847</v>
      </c>
      <c r="B50" s="266" t="s">
        <v>1851</v>
      </c>
      <c r="C50" s="248" t="s">
        <v>266</v>
      </c>
      <c r="D50" s="249">
        <v>15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1185</v>
      </c>
      <c r="O50" s="248" t="s">
        <v>2443</v>
      </c>
      <c r="P50" s="267">
        <v>165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1186</v>
      </c>
      <c r="O51" s="248" t="s">
        <v>2085</v>
      </c>
      <c r="P51" s="267">
        <v>175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 t="s">
        <v>1187</v>
      </c>
      <c r="O52" s="248" t="s">
        <v>2187</v>
      </c>
      <c r="P52" s="267">
        <v>530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1188</v>
      </c>
      <c r="O53" s="248" t="s">
        <v>2113</v>
      </c>
      <c r="P53" s="267">
        <v>365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5325</v>
      </c>
      <c r="B75" s="275"/>
      <c r="C75" s="256" t="str">
        <f>IF(D75=0,"","計")</f>
        <v>計</v>
      </c>
      <c r="D75" s="271">
        <f>SUBTOTAL(9,D49:D74)</f>
        <v>325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76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66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66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66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66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66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66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66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66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66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66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66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66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66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66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66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9910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MOKUJI!B28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B135:E135"/>
    <mergeCell ref="F135:I135"/>
    <mergeCell ref="A80:A87"/>
    <mergeCell ref="G77:I77"/>
    <mergeCell ref="N135:Q135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G4:I4"/>
    <mergeCell ref="A1:B1"/>
    <mergeCell ref="A2:B2"/>
    <mergeCell ref="C1:G1"/>
    <mergeCell ref="C2:G2"/>
    <mergeCell ref="H1:I1"/>
    <mergeCell ref="H2:I2"/>
    <mergeCell ref="C4:E4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24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607</v>
      </c>
      <c r="B6" s="266" t="s">
        <v>744</v>
      </c>
      <c r="C6" s="248" t="s">
        <v>267</v>
      </c>
      <c r="D6" s="249">
        <v>40</v>
      </c>
      <c r="E6" s="250">
        <v>0</v>
      </c>
      <c r="F6" s="251" t="s">
        <v>1189</v>
      </c>
      <c r="G6" s="248" t="s">
        <v>2712</v>
      </c>
      <c r="H6" s="249">
        <v>260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1190</v>
      </c>
      <c r="O6" s="248" t="s">
        <v>2114</v>
      </c>
      <c r="P6" s="249">
        <v>500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1848</v>
      </c>
      <c r="B7" s="266"/>
      <c r="C7" s="248" t="s">
        <v>583</v>
      </c>
      <c r="D7" s="249" t="s">
        <v>583</v>
      </c>
      <c r="E7" s="250" t="s">
        <v>583</v>
      </c>
      <c r="F7" s="251" t="s">
        <v>2508</v>
      </c>
      <c r="G7" s="248" t="s">
        <v>2713</v>
      </c>
      <c r="H7" s="249">
        <v>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1191</v>
      </c>
      <c r="O7" s="248" t="s">
        <v>2115</v>
      </c>
      <c r="P7" s="249">
        <v>2055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2885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608</v>
      </c>
      <c r="B49" s="266"/>
      <c r="C49" s="248" t="s">
        <v>583</v>
      </c>
      <c r="D49" s="249" t="s">
        <v>583</v>
      </c>
      <c r="E49" s="250" t="s">
        <v>583</v>
      </c>
      <c r="F49" s="251"/>
      <c r="G49" s="248" t="s">
        <v>583</v>
      </c>
      <c r="H49" s="249" t="s">
        <v>583</v>
      </c>
      <c r="I49" s="250" t="s">
        <v>583</v>
      </c>
      <c r="J49" s="251"/>
      <c r="K49" s="248" t="s">
        <v>583</v>
      </c>
      <c r="L49" s="267" t="s">
        <v>583</v>
      </c>
      <c r="M49" s="250" t="s">
        <v>583</v>
      </c>
      <c r="N49" s="251" t="s">
        <v>1192</v>
      </c>
      <c r="O49" s="248" t="s">
        <v>2439</v>
      </c>
      <c r="P49" s="267">
        <v>1050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1849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51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51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1050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1050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609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51" t="s">
        <v>1193</v>
      </c>
      <c r="O79" s="248" t="s">
        <v>2116</v>
      </c>
      <c r="P79" s="267">
        <v>665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1850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51" t="s">
        <v>1194</v>
      </c>
      <c r="O80" s="248" t="s">
        <v>2117</v>
      </c>
      <c r="P80" s="267">
        <v>120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51" t="s">
        <v>1195</v>
      </c>
      <c r="O81" s="248" t="s">
        <v>2118</v>
      </c>
      <c r="P81" s="267">
        <v>145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51" t="s">
        <v>1196</v>
      </c>
      <c r="O82" s="248" t="s">
        <v>2119</v>
      </c>
      <c r="P82" s="267">
        <v>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970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11</v>
      </c>
      <c r="S97" s="503" t="s">
        <v>1836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604</v>
      </c>
      <c r="B99" s="266" t="s">
        <v>1891</v>
      </c>
      <c r="C99" s="248" t="s">
        <v>1892</v>
      </c>
      <c r="D99" s="267">
        <v>45</v>
      </c>
      <c r="E99" s="250">
        <v>0</v>
      </c>
      <c r="F99" s="266"/>
      <c r="G99" s="248" t="s">
        <v>583</v>
      </c>
      <c r="H99" s="267" t="s">
        <v>583</v>
      </c>
      <c r="I99" s="250" t="s">
        <v>583</v>
      </c>
      <c r="J99" s="251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51" t="s">
        <v>1197</v>
      </c>
      <c r="S99" s="248" t="s">
        <v>2177</v>
      </c>
      <c r="T99" s="267">
        <v>30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0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75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4980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MOKUJI!B29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A138" s="423" t="s">
        <v>2178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117:M134"/>
    <mergeCell ref="K97:M97"/>
    <mergeCell ref="O97:Q97"/>
    <mergeCell ref="O47:Q47"/>
    <mergeCell ref="J135:M135"/>
    <mergeCell ref="N135:Q135"/>
    <mergeCell ref="N117:Q134"/>
    <mergeCell ref="V136:Y136"/>
    <mergeCell ref="R117:U134"/>
    <mergeCell ref="V135:Y135"/>
    <mergeCell ref="V117:Y134"/>
    <mergeCell ref="R135:U135"/>
    <mergeCell ref="S97:U97"/>
    <mergeCell ref="S77:U77"/>
    <mergeCell ref="W47:Y47"/>
    <mergeCell ref="W77:Y77"/>
    <mergeCell ref="K47:M47"/>
    <mergeCell ref="O77:Q77"/>
    <mergeCell ref="K77:M77"/>
    <mergeCell ref="W97:Y97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A117:A124"/>
    <mergeCell ref="A100:A107"/>
    <mergeCell ref="A1:B1"/>
    <mergeCell ref="A2:B2"/>
    <mergeCell ref="A7:A14"/>
    <mergeCell ref="A50:A57"/>
    <mergeCell ref="A80:A87"/>
    <mergeCell ref="C4:E4"/>
    <mergeCell ref="G47:I47"/>
    <mergeCell ref="G4:I4"/>
    <mergeCell ref="C47:E47"/>
    <mergeCell ref="K4:M4"/>
    <mergeCell ref="B135:E135"/>
    <mergeCell ref="F135:I135"/>
    <mergeCell ref="G97:I97"/>
    <mergeCell ref="G77:I77"/>
    <mergeCell ref="C97:E97"/>
    <mergeCell ref="F117:I134"/>
    <mergeCell ref="B117:E134"/>
    <mergeCell ref="C77:E77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89" zoomScaleNormal="90" zoomScaleSheetLayoutView="89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25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2" t="s">
        <v>586</v>
      </c>
      <c r="Y5" s="245"/>
    </row>
    <row r="6" spans="1:26" s="252" customFormat="1" ht="12.75" customHeight="1">
      <c r="A6" s="246">
        <v>202</v>
      </c>
      <c r="B6" s="266" t="s">
        <v>1198</v>
      </c>
      <c r="C6" s="248" t="s">
        <v>268</v>
      </c>
      <c r="D6" s="249">
        <v>390</v>
      </c>
      <c r="E6" s="250">
        <v>0</v>
      </c>
      <c r="F6" s="266" t="s">
        <v>1199</v>
      </c>
      <c r="G6" s="248" t="s">
        <v>2714</v>
      </c>
      <c r="H6" s="249">
        <v>150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39" t="s">
        <v>1203</v>
      </c>
      <c r="O6" s="340" t="s">
        <v>2536</v>
      </c>
      <c r="P6" s="341">
        <v>2990</v>
      </c>
      <c r="Q6" s="250">
        <v>0</v>
      </c>
      <c r="R6" s="339"/>
      <c r="S6" s="401"/>
      <c r="T6" s="341"/>
      <c r="U6" s="250"/>
      <c r="V6" s="247" t="s">
        <v>1200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6" t="s">
        <v>2</v>
      </c>
      <c r="B7" s="266" t="s">
        <v>1201</v>
      </c>
      <c r="C7" s="248" t="s">
        <v>270</v>
      </c>
      <c r="D7" s="249">
        <v>470</v>
      </c>
      <c r="E7" s="250">
        <v>0</v>
      </c>
      <c r="F7" s="266" t="s">
        <v>1202</v>
      </c>
      <c r="G7" s="248" t="s">
        <v>2715</v>
      </c>
      <c r="H7" s="249">
        <v>190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2" t="s">
        <v>1209</v>
      </c>
      <c r="O7" s="343" t="s">
        <v>2335</v>
      </c>
      <c r="P7" s="341">
        <v>3370</v>
      </c>
      <c r="Q7" s="250">
        <v>0</v>
      </c>
      <c r="R7" s="342"/>
      <c r="S7" s="248"/>
      <c r="T7" s="341"/>
      <c r="U7" s="250"/>
      <c r="V7" s="251" t="s">
        <v>1204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6"/>
      <c r="B8" s="266" t="s">
        <v>1205</v>
      </c>
      <c r="C8" s="248" t="s">
        <v>272</v>
      </c>
      <c r="D8" s="249">
        <v>490</v>
      </c>
      <c r="E8" s="250">
        <v>0</v>
      </c>
      <c r="F8" s="266" t="s">
        <v>1206</v>
      </c>
      <c r="G8" s="248" t="s">
        <v>2716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2" t="s">
        <v>1213</v>
      </c>
      <c r="O8" s="343" t="s">
        <v>2336</v>
      </c>
      <c r="P8" s="341">
        <v>2580</v>
      </c>
      <c r="Q8" s="250">
        <v>0</v>
      </c>
      <c r="R8" s="342"/>
      <c r="S8" s="248"/>
      <c r="T8" s="341"/>
      <c r="U8" s="250"/>
      <c r="V8" s="251" t="s">
        <v>1207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6"/>
      <c r="B9" s="266" t="s">
        <v>762</v>
      </c>
      <c r="C9" s="248" t="s">
        <v>274</v>
      </c>
      <c r="D9" s="249">
        <v>430</v>
      </c>
      <c r="E9" s="250">
        <v>0</v>
      </c>
      <c r="F9" s="266" t="s">
        <v>1208</v>
      </c>
      <c r="G9" s="248" t="s">
        <v>2717</v>
      </c>
      <c r="H9" s="249">
        <v>410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2" t="s">
        <v>1216</v>
      </c>
      <c r="O9" s="343" t="s">
        <v>2337</v>
      </c>
      <c r="P9" s="341">
        <v>1285</v>
      </c>
      <c r="Q9" s="250">
        <v>0</v>
      </c>
      <c r="R9" s="342"/>
      <c r="S9" s="248"/>
      <c r="T9" s="341"/>
      <c r="U9" s="250"/>
      <c r="V9" s="251" t="s">
        <v>1210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6"/>
      <c r="B10" s="266" t="s">
        <v>1211</v>
      </c>
      <c r="C10" s="248" t="s">
        <v>275</v>
      </c>
      <c r="D10" s="249">
        <v>210</v>
      </c>
      <c r="E10" s="250">
        <v>0</v>
      </c>
      <c r="F10" s="266" t="s">
        <v>1212</v>
      </c>
      <c r="G10" s="248" t="s">
        <v>2718</v>
      </c>
      <c r="H10" s="249">
        <v>320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2" t="s">
        <v>1220</v>
      </c>
      <c r="O10" s="343" t="s">
        <v>2338</v>
      </c>
      <c r="P10" s="341">
        <v>2135</v>
      </c>
      <c r="Q10" s="250">
        <v>0</v>
      </c>
      <c r="R10" s="342"/>
      <c r="S10" s="248"/>
      <c r="T10" s="341"/>
      <c r="U10" s="250"/>
      <c r="V10" s="251" t="s">
        <v>1217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6"/>
      <c r="B11" s="266" t="s">
        <v>1214</v>
      </c>
      <c r="C11" s="248" t="s">
        <v>277</v>
      </c>
      <c r="D11" s="249">
        <v>230</v>
      </c>
      <c r="E11" s="250">
        <v>0</v>
      </c>
      <c r="F11" s="266" t="s">
        <v>2666</v>
      </c>
      <c r="G11" s="248" t="s">
        <v>2216</v>
      </c>
      <c r="H11" s="249">
        <v>20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42" t="s">
        <v>1221</v>
      </c>
      <c r="O11" s="343" t="s">
        <v>2339</v>
      </c>
      <c r="P11" s="341">
        <v>1415</v>
      </c>
      <c r="Q11" s="250">
        <v>0</v>
      </c>
      <c r="R11" s="342"/>
      <c r="S11" s="248"/>
      <c r="T11" s="341"/>
      <c r="U11" s="250"/>
      <c r="V11" s="251" t="s">
        <v>1219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6"/>
      <c r="B12" s="266" t="s">
        <v>1218</v>
      </c>
      <c r="C12" s="248" t="s">
        <v>1873</v>
      </c>
      <c r="D12" s="249">
        <v>90</v>
      </c>
      <c r="E12" s="250">
        <v>0</v>
      </c>
      <c r="F12" s="266" t="s">
        <v>1215</v>
      </c>
      <c r="G12" s="248" t="s">
        <v>2719</v>
      </c>
      <c r="H12" s="249">
        <v>320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342" t="s">
        <v>1223</v>
      </c>
      <c r="O12" s="343" t="s">
        <v>2340</v>
      </c>
      <c r="P12" s="341">
        <v>2455</v>
      </c>
      <c r="Q12" s="250">
        <v>0</v>
      </c>
      <c r="R12" s="342"/>
      <c r="S12" s="248"/>
      <c r="T12" s="341"/>
      <c r="U12" s="250"/>
      <c r="V12" s="251" t="s">
        <v>1222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6"/>
      <c r="B13" s="266" t="s">
        <v>1874</v>
      </c>
      <c r="C13" s="248" t="s">
        <v>1875</v>
      </c>
      <c r="D13" s="249">
        <v>5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66"/>
      <c r="K13" s="248" t="s">
        <v>583</v>
      </c>
      <c r="L13" s="249" t="s">
        <v>583</v>
      </c>
      <c r="M13" s="250" t="s">
        <v>583</v>
      </c>
      <c r="N13" s="342" t="s">
        <v>1225</v>
      </c>
      <c r="O13" s="343" t="s">
        <v>2341</v>
      </c>
      <c r="P13" s="341">
        <v>2355</v>
      </c>
      <c r="Q13" s="250">
        <v>0</v>
      </c>
      <c r="R13" s="342"/>
      <c r="S13" s="248"/>
      <c r="T13" s="341"/>
      <c r="U13" s="250"/>
      <c r="V13" s="251" t="s">
        <v>1886</v>
      </c>
      <c r="W13" s="248" t="s">
        <v>1887</v>
      </c>
      <c r="X13" s="249">
        <v>531</v>
      </c>
      <c r="Y13" s="250">
        <v>0</v>
      </c>
    </row>
    <row r="14" spans="1:26" s="252" customFormat="1" ht="12.75" customHeight="1">
      <c r="A14" s="506"/>
      <c r="B14" s="266" t="s">
        <v>1876</v>
      </c>
      <c r="C14" s="248" t="s">
        <v>284</v>
      </c>
      <c r="D14" s="249">
        <v>5</v>
      </c>
      <c r="E14" s="250">
        <v>0</v>
      </c>
      <c r="F14" s="254"/>
      <c r="G14" s="248" t="s">
        <v>583</v>
      </c>
      <c r="H14" s="249" t="s">
        <v>583</v>
      </c>
      <c r="I14" s="250" t="s">
        <v>583</v>
      </c>
      <c r="J14" s="266"/>
      <c r="K14" s="248" t="s">
        <v>583</v>
      </c>
      <c r="L14" s="249" t="s">
        <v>583</v>
      </c>
      <c r="M14" s="250" t="s">
        <v>583</v>
      </c>
      <c r="N14" s="342" t="s">
        <v>1226</v>
      </c>
      <c r="O14" s="343" t="s">
        <v>2342</v>
      </c>
      <c r="P14" s="341">
        <v>2355</v>
      </c>
      <c r="Q14" s="250">
        <v>0</v>
      </c>
      <c r="R14" s="342"/>
      <c r="S14" s="248"/>
      <c r="T14" s="341"/>
      <c r="U14" s="250"/>
      <c r="V14" s="251" t="s">
        <v>1224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1877</v>
      </c>
      <c r="C15" s="248" t="s">
        <v>281</v>
      </c>
      <c r="D15" s="249">
        <v>40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2" t="s">
        <v>1227</v>
      </c>
      <c r="O15" s="343" t="s">
        <v>2343</v>
      </c>
      <c r="P15" s="341">
        <v>2280</v>
      </c>
      <c r="Q15" s="250">
        <v>0</v>
      </c>
      <c r="R15" s="342"/>
      <c r="S15" s="248"/>
      <c r="T15" s="341"/>
      <c r="U15" s="250"/>
      <c r="V15" s="251" t="s">
        <v>1228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2" t="s">
        <v>1229</v>
      </c>
      <c r="O16" s="343" t="s">
        <v>2344</v>
      </c>
      <c r="P16" s="341">
        <v>1885</v>
      </c>
      <c r="Q16" s="250">
        <v>0</v>
      </c>
      <c r="R16" s="342"/>
      <c r="S16" s="248"/>
      <c r="T16" s="341"/>
      <c r="U16" s="250"/>
      <c r="V16" s="251" t="s">
        <v>1230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2" t="s">
        <v>1231</v>
      </c>
      <c r="O17" s="343" t="s">
        <v>2345</v>
      </c>
      <c r="P17" s="341">
        <v>2065</v>
      </c>
      <c r="Q17" s="250">
        <v>0</v>
      </c>
      <c r="R17" s="342"/>
      <c r="S17" s="248"/>
      <c r="T17" s="341"/>
      <c r="U17" s="250"/>
      <c r="V17" s="251" t="s">
        <v>2364</v>
      </c>
      <c r="W17" s="248" t="s">
        <v>2365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2" t="s">
        <v>1232</v>
      </c>
      <c r="O18" s="343" t="s">
        <v>2346</v>
      </c>
      <c r="P18" s="341">
        <v>5930</v>
      </c>
      <c r="Q18" s="250">
        <v>0</v>
      </c>
      <c r="R18" s="342"/>
      <c r="S18" s="248"/>
      <c r="T18" s="341"/>
      <c r="U18" s="250"/>
      <c r="V18" s="251"/>
      <c r="W18" s="248" t="s">
        <v>583</v>
      </c>
      <c r="X18" s="249" t="s">
        <v>583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2" t="s">
        <v>1233</v>
      </c>
      <c r="O19" s="343" t="s">
        <v>2347</v>
      </c>
      <c r="P19" s="341">
        <v>3335</v>
      </c>
      <c r="Q19" s="250">
        <v>0</v>
      </c>
      <c r="R19" s="342"/>
      <c r="S19" s="248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2" t="s">
        <v>1234</v>
      </c>
      <c r="O20" s="343" t="s">
        <v>2348</v>
      </c>
      <c r="P20" s="341">
        <v>755</v>
      </c>
      <c r="Q20" s="250">
        <v>0</v>
      </c>
      <c r="R20" s="342"/>
      <c r="S20" s="248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 thickBo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2" t="s">
        <v>1235</v>
      </c>
      <c r="O21" s="372" t="s">
        <v>2349</v>
      </c>
      <c r="P21" s="341">
        <v>1260</v>
      </c>
      <c r="Q21" s="250">
        <v>0</v>
      </c>
      <c r="R21" s="342"/>
      <c r="S21" s="248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2" t="s">
        <v>1236</v>
      </c>
      <c r="O22" s="345" t="s">
        <v>2120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2" t="s">
        <v>1237</v>
      </c>
      <c r="O23" s="248" t="s">
        <v>2121</v>
      </c>
      <c r="P23" s="341">
        <v>740</v>
      </c>
      <c r="Q23" s="250">
        <v>0</v>
      </c>
      <c r="R23" s="342"/>
      <c r="S23" s="248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342" t="s">
        <v>1238</v>
      </c>
      <c r="O24" s="248" t="s">
        <v>2122</v>
      </c>
      <c r="P24" s="341">
        <v>90</v>
      </c>
      <c r="Q24" s="250">
        <v>0</v>
      </c>
      <c r="R24" s="342"/>
      <c r="S24" s="248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342" t="s">
        <v>1239</v>
      </c>
      <c r="O25" s="248" t="s">
        <v>2123</v>
      </c>
      <c r="P25" s="341">
        <v>180</v>
      </c>
      <c r="Q25" s="250">
        <v>0</v>
      </c>
      <c r="R25" s="342"/>
      <c r="S25" s="248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342" t="s">
        <v>1240</v>
      </c>
      <c r="O26" s="248" t="s">
        <v>2124</v>
      </c>
      <c r="P26" s="341">
        <v>430</v>
      </c>
      <c r="Q26" s="250">
        <v>0</v>
      </c>
      <c r="R26" s="342"/>
      <c r="S26" s="248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66" t="s">
        <v>1241</v>
      </c>
      <c r="O27" s="248" t="s">
        <v>2125</v>
      </c>
      <c r="P27" s="249">
        <v>110</v>
      </c>
      <c r="Q27" s="250">
        <v>0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66" t="s">
        <v>1242</v>
      </c>
      <c r="O28" s="248" t="s">
        <v>2126</v>
      </c>
      <c r="P28" s="249">
        <v>125</v>
      </c>
      <c r="Q28" s="250">
        <v>0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66" t="s">
        <v>1243</v>
      </c>
      <c r="O29" s="248" t="s">
        <v>2127</v>
      </c>
      <c r="P29" s="249">
        <v>75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66" t="s">
        <v>1244</v>
      </c>
      <c r="O30" s="248" t="s">
        <v>2128</v>
      </c>
      <c r="P30" s="249">
        <v>290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66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66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66"/>
      <c r="O33" s="248" t="s">
        <v>583</v>
      </c>
      <c r="P33" s="249" t="s">
        <v>583</v>
      </c>
      <c r="Q33" s="250"/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66"/>
      <c r="O34" s="248" t="s">
        <v>583</v>
      </c>
      <c r="P34" s="249" t="s">
        <v>583</v>
      </c>
      <c r="Q34" s="250"/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66"/>
      <c r="O35" s="248"/>
      <c r="P35" s="249"/>
      <c r="Q35" s="250"/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66"/>
      <c r="O36" s="248" t="s">
        <v>583</v>
      </c>
      <c r="P36" s="249" t="s">
        <v>583</v>
      </c>
      <c r="Q36" s="250"/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66"/>
      <c r="O37" s="248" t="s">
        <v>583</v>
      </c>
      <c r="P37" s="249" t="s">
        <v>583</v>
      </c>
      <c r="Q37" s="250"/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66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66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55345</v>
      </c>
      <c r="B45" s="254"/>
      <c r="C45" s="256" t="str">
        <f>IF(D45=0,"","計")</f>
        <v>計</v>
      </c>
      <c r="D45" s="257">
        <f>SUBTOTAL(9,D6:D44)</f>
        <v>2360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1810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40590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76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ht="13.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ht="13.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ht="13.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ht="13.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55345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MOKUJI!B30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  <mergeCell ref="V136:Y136"/>
    <mergeCell ref="R117:U134"/>
    <mergeCell ref="V135:Y135"/>
    <mergeCell ref="S97:U97"/>
    <mergeCell ref="W97:Y97"/>
    <mergeCell ref="V117:Y134"/>
    <mergeCell ref="R135:U135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26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236</v>
      </c>
      <c r="B6" s="251" t="s">
        <v>1245</v>
      </c>
      <c r="C6" s="248" t="s">
        <v>287</v>
      </c>
      <c r="D6" s="249">
        <v>270</v>
      </c>
      <c r="E6" s="250">
        <v>0</v>
      </c>
      <c r="F6" s="251" t="s">
        <v>1955</v>
      </c>
      <c r="G6" s="248" t="s">
        <v>2720</v>
      </c>
      <c r="H6" s="249">
        <v>10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364" t="s">
        <v>1246</v>
      </c>
      <c r="O6" s="340" t="s">
        <v>2350</v>
      </c>
      <c r="P6" s="341">
        <v>1120</v>
      </c>
      <c r="Q6" s="250">
        <v>0</v>
      </c>
      <c r="R6" s="364"/>
      <c r="S6" s="401"/>
      <c r="T6" s="341"/>
      <c r="U6" s="250"/>
      <c r="V6" s="247" t="s">
        <v>1247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6" t="s">
        <v>3</v>
      </c>
      <c r="B7" s="251" t="s">
        <v>1248</v>
      </c>
      <c r="C7" s="248" t="s">
        <v>290</v>
      </c>
      <c r="D7" s="249">
        <v>35</v>
      </c>
      <c r="E7" s="250">
        <v>0</v>
      </c>
      <c r="F7" s="266" t="s">
        <v>1956</v>
      </c>
      <c r="G7" s="248" t="s">
        <v>2721</v>
      </c>
      <c r="H7" s="249">
        <v>10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65" t="s">
        <v>1249</v>
      </c>
      <c r="O7" s="343" t="s">
        <v>2043</v>
      </c>
      <c r="P7" s="341">
        <v>340</v>
      </c>
      <c r="Q7" s="250">
        <v>0</v>
      </c>
      <c r="R7" s="365"/>
      <c r="S7" s="270"/>
      <c r="T7" s="341"/>
      <c r="U7" s="250"/>
      <c r="V7" s="251" t="s">
        <v>1250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 t="s">
        <v>1957</v>
      </c>
      <c r="G8" s="248" t="s">
        <v>2722</v>
      </c>
      <c r="H8" s="249">
        <v>30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65" t="s">
        <v>1251</v>
      </c>
      <c r="O8" s="343" t="s">
        <v>2044</v>
      </c>
      <c r="P8" s="341">
        <v>190</v>
      </c>
      <c r="Q8" s="250">
        <v>0</v>
      </c>
      <c r="R8" s="365"/>
      <c r="S8" s="270"/>
      <c r="T8" s="341"/>
      <c r="U8" s="250"/>
      <c r="V8" s="251" t="s">
        <v>1888</v>
      </c>
      <c r="W8" s="248" t="s">
        <v>1889</v>
      </c>
      <c r="X8" s="249">
        <v>100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 t="s">
        <v>2538</v>
      </c>
      <c r="G9" s="248" t="s">
        <v>2723</v>
      </c>
      <c r="H9" s="249">
        <v>20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65" t="s">
        <v>1253</v>
      </c>
      <c r="O9" s="343" t="s">
        <v>2351</v>
      </c>
      <c r="P9" s="341">
        <v>1860</v>
      </c>
      <c r="Q9" s="250">
        <v>0</v>
      </c>
      <c r="R9" s="365"/>
      <c r="S9" s="270"/>
      <c r="T9" s="341"/>
      <c r="U9" s="250"/>
      <c r="V9" s="251" t="s">
        <v>1252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>
        <v>0</v>
      </c>
      <c r="F10" s="266" t="s">
        <v>2539</v>
      </c>
      <c r="G10" s="248" t="s">
        <v>2724</v>
      </c>
      <c r="H10" s="249">
        <v>40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65" t="s">
        <v>1254</v>
      </c>
      <c r="O10" s="343" t="s">
        <v>2352</v>
      </c>
      <c r="P10" s="341">
        <v>1250</v>
      </c>
      <c r="Q10" s="250">
        <v>0</v>
      </c>
      <c r="R10" s="365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 thickBot="1">
      <c r="A11" s="506"/>
      <c r="B11" s="266"/>
      <c r="C11" s="248" t="s">
        <v>583</v>
      </c>
      <c r="D11" s="249" t="s">
        <v>583</v>
      </c>
      <c r="E11" s="250" t="s">
        <v>583</v>
      </c>
      <c r="F11" s="266" t="s">
        <v>2540</v>
      </c>
      <c r="G11" s="248" t="s">
        <v>2725</v>
      </c>
      <c r="H11" s="249">
        <v>10</v>
      </c>
      <c r="I11" s="250">
        <v>0</v>
      </c>
      <c r="J11" s="266"/>
      <c r="K11" s="248" t="s">
        <v>583</v>
      </c>
      <c r="L11" s="249" t="s">
        <v>583</v>
      </c>
      <c r="M11" s="250" t="s">
        <v>583</v>
      </c>
      <c r="N11" s="365" t="s">
        <v>1255</v>
      </c>
      <c r="O11" s="372" t="s">
        <v>2353</v>
      </c>
      <c r="P11" s="341">
        <v>1865</v>
      </c>
      <c r="Q11" s="250">
        <v>0</v>
      </c>
      <c r="R11" s="365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65" t="s">
        <v>1256</v>
      </c>
      <c r="O12" s="345" t="s">
        <v>2045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65" t="s">
        <v>1257</v>
      </c>
      <c r="O13" s="248" t="s">
        <v>2129</v>
      </c>
      <c r="P13" s="341">
        <v>145</v>
      </c>
      <c r="Q13" s="250">
        <v>0</v>
      </c>
      <c r="R13" s="342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/>
      <c r="T24" s="249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9131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6965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>
        <v>23</v>
      </c>
      <c r="W47" s="503" t="s">
        <v>1</v>
      </c>
      <c r="X47" s="504"/>
      <c r="Y47" s="50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338" t="s">
        <v>585</v>
      </c>
      <c r="P48" s="243" t="s">
        <v>586</v>
      </c>
      <c r="Q48" s="244"/>
      <c r="R48" s="241" t="s">
        <v>584</v>
      </c>
      <c r="S48" s="338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336</v>
      </c>
      <c r="B49" s="251" t="s">
        <v>1258</v>
      </c>
      <c r="C49" s="248" t="s">
        <v>291</v>
      </c>
      <c r="D49" s="249">
        <v>230</v>
      </c>
      <c r="E49" s="250">
        <v>0</v>
      </c>
      <c r="F49" s="2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65" t="s">
        <v>1259</v>
      </c>
      <c r="O49" s="340" t="s">
        <v>2440</v>
      </c>
      <c r="P49" s="346">
        <v>2475</v>
      </c>
      <c r="Q49" s="250">
        <v>0</v>
      </c>
      <c r="R49" s="365"/>
      <c r="S49" s="401"/>
      <c r="T49" s="346"/>
      <c r="U49" s="250"/>
      <c r="V49" s="251" t="s">
        <v>1260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6" t="s">
        <v>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65" t="s">
        <v>1261</v>
      </c>
      <c r="O50" s="343" t="s">
        <v>2354</v>
      </c>
      <c r="P50" s="346">
        <v>4275</v>
      </c>
      <c r="Q50" s="250">
        <v>0</v>
      </c>
      <c r="R50" s="365"/>
      <c r="S50" s="270"/>
      <c r="T50" s="346"/>
      <c r="U50" s="250"/>
      <c r="V50" s="251" t="s">
        <v>1262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65" t="s">
        <v>1263</v>
      </c>
      <c r="O51" s="344" t="s">
        <v>2355</v>
      </c>
      <c r="P51" s="346">
        <v>815</v>
      </c>
      <c r="Q51" s="250">
        <v>0</v>
      </c>
      <c r="R51" s="365"/>
      <c r="S51" s="270"/>
      <c r="T51" s="346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51" t="s">
        <v>1264</v>
      </c>
      <c r="O52" s="248" t="s">
        <v>2514</v>
      </c>
      <c r="P52" s="267">
        <v>405</v>
      </c>
      <c r="Q52" s="250">
        <v>0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>
        <v>0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9111</v>
      </c>
      <c r="B75" s="275"/>
      <c r="C75" s="256" t="str">
        <f>IF(D75=0,"","計")</f>
        <v>計</v>
      </c>
      <c r="D75" s="271">
        <f>SUBTOTAL(9,D49:D74)</f>
        <v>230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7970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18242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MOKUJI!B31</f>
        <v>45940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J135:M135"/>
    <mergeCell ref="J117:M134"/>
    <mergeCell ref="K97:M97"/>
    <mergeCell ref="K77:M77"/>
    <mergeCell ref="O77:Q77"/>
    <mergeCell ref="A80:A87"/>
    <mergeCell ref="C77:E77"/>
    <mergeCell ref="G77:I77"/>
    <mergeCell ref="A7:A14"/>
    <mergeCell ref="A50:A57"/>
    <mergeCell ref="C47:E47"/>
    <mergeCell ref="G47:I47"/>
    <mergeCell ref="A1:B1"/>
    <mergeCell ref="A2:B2"/>
    <mergeCell ref="J1:M1"/>
    <mergeCell ref="C1:G1"/>
    <mergeCell ref="H1:I1"/>
    <mergeCell ref="C2:G2"/>
    <mergeCell ref="A100:A107"/>
    <mergeCell ref="A117:A124"/>
    <mergeCell ref="B135:E135"/>
    <mergeCell ref="F135:I135"/>
    <mergeCell ref="F117:I134"/>
    <mergeCell ref="B117:E134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27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23</v>
      </c>
      <c r="W4" s="503" t="s">
        <v>1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333</v>
      </c>
      <c r="B6" s="266" t="s">
        <v>1265</v>
      </c>
      <c r="C6" s="248" t="s">
        <v>293</v>
      </c>
      <c r="D6" s="249">
        <v>60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17" t="s">
        <v>1266</v>
      </c>
      <c r="O6" s="248" t="s">
        <v>2130</v>
      </c>
      <c r="P6" s="249">
        <v>55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 t="s">
        <v>1267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6" t="s">
        <v>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 t="s">
        <v>1268</v>
      </c>
      <c r="O7" s="248" t="s">
        <v>2131</v>
      </c>
      <c r="P7" s="249">
        <v>75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 t="s">
        <v>1269</v>
      </c>
      <c r="O8" s="248" t="s">
        <v>2405</v>
      </c>
      <c r="P8" s="249">
        <v>825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 t="s">
        <v>1270</v>
      </c>
      <c r="O9" s="248" t="s">
        <v>2132</v>
      </c>
      <c r="P9" s="249">
        <v>620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1007</v>
      </c>
      <c r="O10" s="248" t="s">
        <v>2133</v>
      </c>
      <c r="P10" s="249">
        <v>85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1008</v>
      </c>
      <c r="O11" s="248" t="s">
        <v>2134</v>
      </c>
      <c r="P11" s="249">
        <v>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 t="s">
        <v>1271</v>
      </c>
      <c r="O12" s="248" t="s">
        <v>2135</v>
      </c>
      <c r="P12" s="249">
        <v>95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2226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2226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MOKUJI!B32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1</v>
      </c>
      <c r="Z2" s="398" t="s">
        <v>1903</v>
      </c>
    </row>
    <row r="3" spans="1:26" ht="13.5" customHeight="1">
      <c r="A3" s="234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1803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101</v>
      </c>
      <c r="B6" s="247" t="s">
        <v>587</v>
      </c>
      <c r="C6" s="248" t="s">
        <v>65</v>
      </c>
      <c r="D6" s="249">
        <v>1250</v>
      </c>
      <c r="E6" s="250">
        <v>0</v>
      </c>
      <c r="F6" s="251" t="s">
        <v>2157</v>
      </c>
      <c r="G6" s="248" t="s">
        <v>2158</v>
      </c>
      <c r="H6" s="249">
        <v>500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47" t="s">
        <v>588</v>
      </c>
      <c r="O6" s="248" t="s">
        <v>1960</v>
      </c>
      <c r="P6" s="249">
        <v>4300</v>
      </c>
      <c r="Q6" s="250">
        <v>0</v>
      </c>
      <c r="R6" s="247"/>
      <c r="S6" s="248"/>
      <c r="T6" s="249"/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455</v>
      </c>
      <c r="B7" s="251" t="s">
        <v>591</v>
      </c>
      <c r="C7" s="248" t="s">
        <v>804</v>
      </c>
      <c r="D7" s="249">
        <v>440</v>
      </c>
      <c r="E7" s="250">
        <v>0</v>
      </c>
      <c r="F7" s="251" t="s">
        <v>2159</v>
      </c>
      <c r="G7" s="248" t="s">
        <v>2160</v>
      </c>
      <c r="H7" s="249">
        <v>830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590</v>
      </c>
      <c r="O7" s="248" t="s">
        <v>1964</v>
      </c>
      <c r="P7" s="249">
        <v>6920</v>
      </c>
      <c r="Q7" s="250">
        <v>0</v>
      </c>
      <c r="R7" s="251"/>
      <c r="S7" s="248"/>
      <c r="T7" s="249"/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592</v>
      </c>
      <c r="C8" s="248" t="s">
        <v>68</v>
      </c>
      <c r="D8" s="249">
        <v>1220</v>
      </c>
      <c r="E8" s="250">
        <v>0</v>
      </c>
      <c r="F8" s="251" t="s">
        <v>2161</v>
      </c>
      <c r="G8" s="248" t="s">
        <v>66</v>
      </c>
      <c r="H8" s="249">
        <v>190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593</v>
      </c>
      <c r="O8" s="248" t="s">
        <v>2476</v>
      </c>
      <c r="P8" s="249">
        <v>2240</v>
      </c>
      <c r="Q8" s="250">
        <v>0</v>
      </c>
      <c r="R8" s="251"/>
      <c r="S8" s="248"/>
      <c r="T8" s="249"/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596</v>
      </c>
      <c r="C9" s="248" t="s">
        <v>1810</v>
      </c>
      <c r="D9" s="249">
        <v>1560</v>
      </c>
      <c r="E9" s="250">
        <v>0</v>
      </c>
      <c r="F9" s="251" t="s">
        <v>2162</v>
      </c>
      <c r="G9" s="248" t="s">
        <v>70</v>
      </c>
      <c r="H9" s="249">
        <v>200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595</v>
      </c>
      <c r="O9" s="248" t="s">
        <v>2477</v>
      </c>
      <c r="P9" s="249">
        <v>2020</v>
      </c>
      <c r="Q9" s="250">
        <v>0</v>
      </c>
      <c r="R9" s="251"/>
      <c r="S9" s="248"/>
      <c r="T9" s="249"/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598</v>
      </c>
      <c r="C10" s="248" t="s">
        <v>71</v>
      </c>
      <c r="D10" s="249">
        <v>1110</v>
      </c>
      <c r="E10" s="250">
        <v>0</v>
      </c>
      <c r="F10" s="251" t="s">
        <v>2163</v>
      </c>
      <c r="G10" s="248" t="s">
        <v>2164</v>
      </c>
      <c r="H10" s="249">
        <v>140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597</v>
      </c>
      <c r="O10" s="248" t="s">
        <v>1965</v>
      </c>
      <c r="P10" s="249">
        <v>3910</v>
      </c>
      <c r="Q10" s="250">
        <v>0</v>
      </c>
      <c r="R10" s="251"/>
      <c r="S10" s="248"/>
      <c r="T10" s="249"/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601</v>
      </c>
      <c r="C11" s="248" t="s">
        <v>72</v>
      </c>
      <c r="D11" s="249">
        <v>490</v>
      </c>
      <c r="E11" s="250">
        <v>0</v>
      </c>
      <c r="F11" s="251" t="s">
        <v>594</v>
      </c>
      <c r="G11" s="248" t="s">
        <v>69</v>
      </c>
      <c r="H11" s="249">
        <v>260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600</v>
      </c>
      <c r="O11" s="248" t="s">
        <v>1966</v>
      </c>
      <c r="P11" s="249">
        <v>2970</v>
      </c>
      <c r="Q11" s="250">
        <v>0</v>
      </c>
      <c r="R11" s="251"/>
      <c r="S11" s="248"/>
      <c r="T11" s="249"/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603</v>
      </c>
      <c r="C12" s="248" t="s">
        <v>67</v>
      </c>
      <c r="D12" s="249">
        <v>1190</v>
      </c>
      <c r="E12" s="250">
        <v>0</v>
      </c>
      <c r="F12" s="251" t="s">
        <v>2165</v>
      </c>
      <c r="G12" s="248" t="s">
        <v>2166</v>
      </c>
      <c r="H12" s="249">
        <v>360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602</v>
      </c>
      <c r="O12" s="248" t="s">
        <v>1967</v>
      </c>
      <c r="P12" s="249">
        <v>2340</v>
      </c>
      <c r="Q12" s="250">
        <v>0</v>
      </c>
      <c r="R12" s="251"/>
      <c r="S12" s="248"/>
      <c r="T12" s="249"/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/>
      <c r="C13" s="248" t="s">
        <v>583</v>
      </c>
      <c r="D13" s="249" t="s">
        <v>583</v>
      </c>
      <c r="E13" s="250" t="s">
        <v>583</v>
      </c>
      <c r="F13" s="453" t="s">
        <v>2167</v>
      </c>
      <c r="G13" s="248" t="s">
        <v>68</v>
      </c>
      <c r="H13" s="249">
        <v>260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1" t="s">
        <v>604</v>
      </c>
      <c r="O13" s="248" t="s">
        <v>1968</v>
      </c>
      <c r="P13" s="249">
        <v>2350</v>
      </c>
      <c r="Q13" s="250">
        <v>0</v>
      </c>
      <c r="R13" s="251"/>
      <c r="S13" s="248"/>
      <c r="T13" s="249"/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/>
      <c r="C14" s="248" t="s">
        <v>583</v>
      </c>
      <c r="D14" s="249" t="s">
        <v>583</v>
      </c>
      <c r="E14" s="250" t="s">
        <v>583</v>
      </c>
      <c r="F14" s="453" t="s">
        <v>2168</v>
      </c>
      <c r="G14" s="248" t="s">
        <v>2169</v>
      </c>
      <c r="H14" s="249">
        <v>360</v>
      </c>
      <c r="I14" s="250">
        <v>0</v>
      </c>
      <c r="J14" s="254"/>
      <c r="K14" s="248" t="s">
        <v>583</v>
      </c>
      <c r="L14" s="249" t="s">
        <v>583</v>
      </c>
      <c r="M14" s="250" t="s">
        <v>583</v>
      </c>
      <c r="N14" s="251" t="s">
        <v>605</v>
      </c>
      <c r="O14" s="248" t="s">
        <v>1969</v>
      </c>
      <c r="P14" s="249">
        <v>2450</v>
      </c>
      <c r="Q14" s="250">
        <v>0</v>
      </c>
      <c r="R14" s="251"/>
      <c r="S14" s="248"/>
      <c r="T14" s="249"/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453" t="s">
        <v>2170</v>
      </c>
      <c r="G15" s="248" t="s">
        <v>2171</v>
      </c>
      <c r="H15" s="249">
        <v>260</v>
      </c>
      <c r="I15" s="250">
        <v>0</v>
      </c>
      <c r="J15" s="254"/>
      <c r="K15" s="248" t="s">
        <v>583</v>
      </c>
      <c r="L15" s="249" t="s">
        <v>583</v>
      </c>
      <c r="M15" s="250" t="s">
        <v>583</v>
      </c>
      <c r="N15" s="251" t="s">
        <v>606</v>
      </c>
      <c r="O15" s="248" t="s">
        <v>1970</v>
      </c>
      <c r="P15" s="249">
        <v>3710</v>
      </c>
      <c r="Q15" s="250">
        <v>0</v>
      </c>
      <c r="R15" s="251"/>
      <c r="S15" s="248"/>
      <c r="T15" s="249"/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453" t="s">
        <v>599</v>
      </c>
      <c r="G16" s="248" t="s">
        <v>72</v>
      </c>
      <c r="H16" s="249">
        <v>1880</v>
      </c>
      <c r="I16" s="250">
        <v>0</v>
      </c>
      <c r="J16" s="254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/>
      <c r="R16" s="251"/>
      <c r="S16" s="248"/>
      <c r="T16" s="249"/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/>
      <c r="O17" s="248" t="s">
        <v>583</v>
      </c>
      <c r="P17" s="249" t="s">
        <v>583</v>
      </c>
      <c r="Q17" s="250" t="s">
        <v>583</v>
      </c>
      <c r="R17" s="251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45710</v>
      </c>
      <c r="B45" s="254"/>
      <c r="C45" s="256" t="str">
        <f>IF(D45=0,"","計")</f>
        <v>計</v>
      </c>
      <c r="D45" s="257">
        <f>SUBTOTAL(9,D6:D44)</f>
        <v>7260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33210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266"/>
      <c r="O49" s="248" t="s">
        <v>583</v>
      </c>
      <c r="P49" s="267" t="s">
        <v>583</v>
      </c>
      <c r="Q49" s="250" t="s">
        <v>583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 t="s">
        <v>583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34" customFormat="1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34" customFormat="1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266"/>
      <c r="O79" s="248" t="s">
        <v>583</v>
      </c>
      <c r="P79" s="267" t="s">
        <v>583</v>
      </c>
      <c r="Q79" s="250" t="s">
        <v>583</v>
      </c>
      <c r="R79" s="266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266"/>
      <c r="O80" s="248" t="s">
        <v>583</v>
      </c>
      <c r="P80" s="267" t="s">
        <v>583</v>
      </c>
      <c r="Q80" s="250" t="s">
        <v>583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266"/>
      <c r="O99" s="248" t="s">
        <v>583</v>
      </c>
      <c r="P99" s="267" t="s">
        <v>583</v>
      </c>
      <c r="Q99" s="250" t="s">
        <v>583</v>
      </c>
      <c r="R99" s="266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 t="s">
        <v>583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 t="s">
        <v>583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05">
        <f>SUBTOTAL(9,A45,A75,A95,A115)</f>
        <v>45710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16">
        <f>SUM(E45,E75,E95,E115)</f>
        <v>0</v>
      </c>
      <c r="C135" s="517"/>
      <c r="D135" s="517"/>
      <c r="E135" s="518"/>
      <c r="F135" s="516">
        <f>SUM(I45,I75,I95,I115)</f>
        <v>0</v>
      </c>
      <c r="G135" s="517"/>
      <c r="H135" s="517"/>
      <c r="I135" s="518"/>
      <c r="J135" s="516">
        <f>SUM(M45,M75,M95,M115)</f>
        <v>0</v>
      </c>
      <c r="K135" s="517"/>
      <c r="L135" s="517"/>
      <c r="M135" s="518"/>
      <c r="N135" s="516">
        <f>SUM(Q45,Q75,Q95,Q115)</f>
        <v>0</v>
      </c>
      <c r="O135" s="517"/>
      <c r="P135" s="517"/>
      <c r="Q135" s="518"/>
      <c r="R135" s="516">
        <f>SUM(U45,U75,U95,U115)</f>
        <v>0</v>
      </c>
      <c r="S135" s="517"/>
      <c r="T135" s="517"/>
      <c r="U135" s="518"/>
      <c r="V135" s="516">
        <f>SUM(Y45,Y75,Y95,Y115)</f>
        <v>0</v>
      </c>
      <c r="W135" s="517"/>
      <c r="X135" s="517"/>
      <c r="Y135" s="518"/>
    </row>
    <row r="136" spans="1:25" ht="13.5" customHeight="1">
      <c r="A136" s="332" t="s">
        <v>2082</v>
      </c>
      <c r="V136" s="531">
        <f>MOKUJI!B6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00:A107"/>
    <mergeCell ref="F117:I134"/>
    <mergeCell ref="B117:E134"/>
    <mergeCell ref="C97:E97"/>
    <mergeCell ref="A117:A124"/>
    <mergeCell ref="G97:I9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W1:X1"/>
    <mergeCell ref="R2:X2"/>
    <mergeCell ref="P2:Q2"/>
    <mergeCell ref="U1:V1"/>
    <mergeCell ref="S1:T1"/>
    <mergeCell ref="Q1:R1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N117:Q134"/>
    <mergeCell ref="N135:Q135"/>
    <mergeCell ref="K47:M47"/>
    <mergeCell ref="O97:Q97"/>
    <mergeCell ref="K4:M4"/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28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23</v>
      </c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331</v>
      </c>
      <c r="B6" s="266" t="s">
        <v>1272</v>
      </c>
      <c r="C6" s="248" t="s">
        <v>2406</v>
      </c>
      <c r="D6" s="249">
        <v>150</v>
      </c>
      <c r="E6" s="250">
        <v>0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1273</v>
      </c>
      <c r="O6" s="248" t="s">
        <v>2407</v>
      </c>
      <c r="P6" s="249">
        <v>820</v>
      </c>
      <c r="Q6" s="250">
        <v>0</v>
      </c>
      <c r="R6" s="317" t="s">
        <v>822</v>
      </c>
      <c r="S6" s="248" t="s">
        <v>295</v>
      </c>
      <c r="T6" s="249">
        <v>304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6</v>
      </c>
      <c r="B7" s="266" t="s">
        <v>2518</v>
      </c>
      <c r="C7" s="248" t="s">
        <v>2519</v>
      </c>
      <c r="D7" s="249">
        <v>15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1274</v>
      </c>
      <c r="O7" s="248" t="s">
        <v>2136</v>
      </c>
      <c r="P7" s="249">
        <v>50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1897</v>
      </c>
      <c r="C8" s="248" t="s">
        <v>296</v>
      </c>
      <c r="D8" s="249">
        <v>20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1275</v>
      </c>
      <c r="O8" s="248" t="s">
        <v>2137</v>
      </c>
      <c r="P8" s="249">
        <v>925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1276</v>
      </c>
      <c r="O9" s="248" t="s">
        <v>2138</v>
      </c>
      <c r="P9" s="249">
        <v>85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1277</v>
      </c>
      <c r="O10" s="248" t="s">
        <v>2139</v>
      </c>
      <c r="P10" s="249">
        <v>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2389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1900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23</v>
      </c>
      <c r="S47" s="503" t="s">
        <v>1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342</v>
      </c>
      <c r="B49" s="266" t="s">
        <v>1278</v>
      </c>
      <c r="C49" s="248" t="s">
        <v>2426</v>
      </c>
      <c r="D49" s="249">
        <v>400</v>
      </c>
      <c r="E49" s="250">
        <v>0</v>
      </c>
      <c r="F49" s="347" t="s">
        <v>1280</v>
      </c>
      <c r="G49" s="248" t="s">
        <v>2726</v>
      </c>
      <c r="H49" s="249">
        <v>20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1158</v>
      </c>
      <c r="O49" s="248" t="s">
        <v>2532</v>
      </c>
      <c r="P49" s="267">
        <v>620</v>
      </c>
      <c r="Q49" s="250">
        <v>0</v>
      </c>
      <c r="R49" s="266" t="s">
        <v>823</v>
      </c>
      <c r="S49" s="248" t="s">
        <v>2182</v>
      </c>
      <c r="T49" s="267">
        <v>313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7</v>
      </c>
      <c r="B50" s="266" t="s">
        <v>1279</v>
      </c>
      <c r="C50" s="248" t="s">
        <v>297</v>
      </c>
      <c r="D50" s="249">
        <v>230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347"/>
      <c r="K50" s="248" t="s">
        <v>583</v>
      </c>
      <c r="L50" s="267" t="s">
        <v>583</v>
      </c>
      <c r="M50" s="250" t="s">
        <v>583</v>
      </c>
      <c r="N50" s="347" t="s">
        <v>1281</v>
      </c>
      <c r="O50" s="248" t="s">
        <v>2140</v>
      </c>
      <c r="P50" s="267">
        <v>410</v>
      </c>
      <c r="Q50" s="250">
        <v>0</v>
      </c>
      <c r="R50" s="266" t="s">
        <v>824</v>
      </c>
      <c r="S50" s="248" t="s">
        <v>297</v>
      </c>
      <c r="T50" s="267">
        <v>76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 t="s">
        <v>1878</v>
      </c>
      <c r="C51" s="248" t="s">
        <v>1879</v>
      </c>
      <c r="D51" s="249">
        <v>40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1282</v>
      </c>
      <c r="O51" s="248" t="s">
        <v>2141</v>
      </c>
      <c r="P51" s="267">
        <v>220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 t="s">
        <v>1884</v>
      </c>
      <c r="C52" s="248" t="s">
        <v>1883</v>
      </c>
      <c r="D52" s="249">
        <v>30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1283</v>
      </c>
      <c r="O52" s="248" t="s">
        <v>2142</v>
      </c>
      <c r="P52" s="267">
        <v>1950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 t="s">
        <v>1885</v>
      </c>
      <c r="C53" s="248" t="s">
        <v>298</v>
      </c>
      <c r="D53" s="249">
        <v>50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4359</v>
      </c>
      <c r="B75" s="275"/>
      <c r="C75" s="256" t="str">
        <f>IF(D75=0,"","計")</f>
        <v>計</v>
      </c>
      <c r="D75" s="271">
        <f>SUBTOTAL(9,D49:D74)</f>
        <v>750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3200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76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6748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MOKUJI!B33</f>
        <v>45809</v>
      </c>
      <c r="W136" s="532"/>
      <c r="X136" s="532"/>
      <c r="Y136" s="532"/>
    </row>
    <row r="137" spans="1:25" ht="13.5" customHeight="1">
      <c r="A137" s="390" t="s">
        <v>1963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mergeCells count="59"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W1:X1"/>
    <mergeCell ref="U1:V1"/>
    <mergeCell ref="W47:Y47"/>
    <mergeCell ref="S4:U4"/>
    <mergeCell ref="R2:X2"/>
    <mergeCell ref="W4:Y4"/>
    <mergeCell ref="S1:T1"/>
    <mergeCell ref="A80:A87"/>
    <mergeCell ref="A50:A57"/>
    <mergeCell ref="G47:I47"/>
    <mergeCell ref="G77:I77"/>
    <mergeCell ref="L2:M2"/>
    <mergeCell ref="A7:A14"/>
    <mergeCell ref="J2:K2"/>
    <mergeCell ref="N2:O2"/>
    <mergeCell ref="N1:O1"/>
    <mergeCell ref="Q1:R1"/>
    <mergeCell ref="K4:M4"/>
    <mergeCell ref="O4:Q4"/>
    <mergeCell ref="P2:Q2"/>
    <mergeCell ref="J1:M1"/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29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347</v>
      </c>
      <c r="B6" s="347" t="s">
        <v>2086</v>
      </c>
      <c r="C6" s="248" t="s">
        <v>299</v>
      </c>
      <c r="D6" s="249">
        <v>210</v>
      </c>
      <c r="E6" s="250">
        <v>0</v>
      </c>
      <c r="F6" s="347" t="s">
        <v>2087</v>
      </c>
      <c r="G6" s="248" t="s">
        <v>2727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2088</v>
      </c>
      <c r="O6" s="248" t="s">
        <v>2367</v>
      </c>
      <c r="P6" s="249">
        <v>900</v>
      </c>
      <c r="Q6" s="250">
        <v>0</v>
      </c>
      <c r="R6" s="348" t="s">
        <v>2522</v>
      </c>
      <c r="S6" s="248" t="s">
        <v>299</v>
      </c>
      <c r="T6" s="249">
        <v>20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8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2089</v>
      </c>
      <c r="O7" s="248" t="s">
        <v>2368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2090</v>
      </c>
      <c r="O8" s="248" t="s">
        <v>2369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>
        <v>0</v>
      </c>
      <c r="R10" s="266"/>
      <c r="S10" s="248" t="s">
        <v>583</v>
      </c>
      <c r="T10" s="249" t="s">
        <v>583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1310</v>
      </c>
      <c r="B45" s="254"/>
      <c r="C45" s="256" t="str">
        <f>IF(D45=0,"","計")</f>
        <v>計</v>
      </c>
      <c r="D45" s="257">
        <f>SUBTOTAL(9,D6:D44)</f>
        <v>210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990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 t="s">
        <v>1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346</v>
      </c>
      <c r="B49" s="347" t="s">
        <v>2091</v>
      </c>
      <c r="C49" s="248" t="s">
        <v>300</v>
      </c>
      <c r="D49" s="249">
        <v>200</v>
      </c>
      <c r="E49" s="250">
        <v>0</v>
      </c>
      <c r="F49" s="347" t="s">
        <v>2098</v>
      </c>
      <c r="G49" s="248" t="s">
        <v>2728</v>
      </c>
      <c r="H49" s="249">
        <v>40</v>
      </c>
      <c r="I49" s="250">
        <v>0</v>
      </c>
      <c r="J49" s="347"/>
      <c r="K49" s="248" t="s">
        <v>583</v>
      </c>
      <c r="L49" s="267" t="s">
        <v>583</v>
      </c>
      <c r="M49" s="250" t="s">
        <v>583</v>
      </c>
      <c r="N49" s="347" t="s">
        <v>2092</v>
      </c>
      <c r="O49" s="248" t="s">
        <v>2143</v>
      </c>
      <c r="P49" s="267">
        <v>330</v>
      </c>
      <c r="Q49" s="250">
        <v>0</v>
      </c>
      <c r="R49" s="347" t="s">
        <v>2387</v>
      </c>
      <c r="S49" s="248" t="s">
        <v>300</v>
      </c>
      <c r="T49" s="267">
        <v>48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9</v>
      </c>
      <c r="B50" s="347" t="s">
        <v>2093</v>
      </c>
      <c r="C50" s="248" t="s">
        <v>301</v>
      </c>
      <c r="D50" s="249">
        <v>20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2094</v>
      </c>
      <c r="O50" s="248" t="s">
        <v>2515</v>
      </c>
      <c r="P50" s="267">
        <v>2405</v>
      </c>
      <c r="Q50" s="250">
        <v>0</v>
      </c>
      <c r="R50" s="266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2095</v>
      </c>
      <c r="O51" s="248" t="s">
        <v>2144</v>
      </c>
      <c r="P51" s="267">
        <v>60</v>
      </c>
      <c r="Q51" s="250">
        <v>0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2096</v>
      </c>
      <c r="O52" s="248" t="s">
        <v>2145</v>
      </c>
      <c r="P52" s="267">
        <v>150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2097</v>
      </c>
      <c r="O53" s="248" t="s">
        <v>2146</v>
      </c>
      <c r="P53" s="267">
        <v>265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3518</v>
      </c>
      <c r="B75" s="275"/>
      <c r="C75" s="256" t="str">
        <f>IF(D75=0,"","計")</f>
        <v>計</v>
      </c>
      <c r="D75" s="271">
        <f>SUBTOTAL(9,D49:D74)</f>
        <v>220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3210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76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4828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  <mergeCell ref="W4:Y4"/>
    <mergeCell ref="W1:X1"/>
    <mergeCell ref="Q1:R1"/>
    <mergeCell ref="U1:V1"/>
    <mergeCell ref="S4:U4"/>
    <mergeCell ref="R2:X2"/>
    <mergeCell ref="P2:Q2"/>
    <mergeCell ref="S1:T1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C97:E97"/>
    <mergeCell ref="G97:I97"/>
    <mergeCell ref="J135:M135"/>
    <mergeCell ref="J117:M134"/>
    <mergeCell ref="F117:I134"/>
    <mergeCell ref="B135:E135"/>
    <mergeCell ref="B117:E134"/>
    <mergeCell ref="F135:I135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30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23</v>
      </c>
      <c r="S4" s="503" t="s">
        <v>1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361</v>
      </c>
      <c r="B6" s="351" t="s">
        <v>1285</v>
      </c>
      <c r="C6" s="248" t="s">
        <v>302</v>
      </c>
      <c r="D6" s="249">
        <v>160</v>
      </c>
      <c r="E6" s="250">
        <v>0</v>
      </c>
      <c r="F6" s="351" t="s">
        <v>1286</v>
      </c>
      <c r="G6" s="248" t="s">
        <v>2729</v>
      </c>
      <c r="H6" s="249">
        <v>60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1287</v>
      </c>
      <c r="O6" s="248" t="s">
        <v>2147</v>
      </c>
      <c r="P6" s="249">
        <v>55</v>
      </c>
      <c r="Q6" s="250">
        <v>0</v>
      </c>
      <c r="R6" s="317" t="s">
        <v>825</v>
      </c>
      <c r="S6" s="248" t="s">
        <v>304</v>
      </c>
      <c r="T6" s="249">
        <v>40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10</v>
      </c>
      <c r="B7" s="351" t="s">
        <v>1288</v>
      </c>
      <c r="C7" s="248" t="s">
        <v>303</v>
      </c>
      <c r="D7" s="249">
        <v>35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1289</v>
      </c>
      <c r="O7" s="248" t="s">
        <v>2408</v>
      </c>
      <c r="P7" s="249">
        <v>620</v>
      </c>
      <c r="Q7" s="250">
        <v>0</v>
      </c>
      <c r="R7" s="266" t="s">
        <v>826</v>
      </c>
      <c r="S7" s="248" t="s">
        <v>1890</v>
      </c>
      <c r="T7" s="249">
        <v>301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1290</v>
      </c>
      <c r="O8" s="248" t="s">
        <v>2148</v>
      </c>
      <c r="P8" s="249">
        <v>40</v>
      </c>
      <c r="Q8" s="250">
        <v>0</v>
      </c>
      <c r="R8" s="266" t="s">
        <v>827</v>
      </c>
      <c r="S8" s="248" t="s">
        <v>303</v>
      </c>
      <c r="T8" s="249">
        <v>98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1291</v>
      </c>
      <c r="O9" s="248" t="s">
        <v>2409</v>
      </c>
      <c r="P9" s="249">
        <v>1040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1292</v>
      </c>
      <c r="O10" s="248" t="s">
        <v>2360</v>
      </c>
      <c r="P10" s="249">
        <v>250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1293</v>
      </c>
      <c r="O11" s="248" t="s">
        <v>2361</v>
      </c>
      <c r="P11" s="249">
        <v>165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1294</v>
      </c>
      <c r="O12" s="248" t="s">
        <v>2362</v>
      </c>
      <c r="P12" s="249">
        <v>525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1295</v>
      </c>
      <c r="O13" s="248" t="s">
        <v>2149</v>
      </c>
      <c r="P13" s="249">
        <v>170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3559</v>
      </c>
      <c r="B45" s="254"/>
      <c r="C45" s="256" t="str">
        <f>IF(D45=0,"","計")</f>
        <v>計</v>
      </c>
      <c r="D45" s="257">
        <f>SUBTOTAL(9,D6:D44)</f>
        <v>195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364</v>
      </c>
      <c r="B49" s="266" t="s">
        <v>771</v>
      </c>
      <c r="C49" s="248" t="s">
        <v>305</v>
      </c>
      <c r="D49" s="249">
        <v>40</v>
      </c>
      <c r="E49" s="250">
        <v>0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1296</v>
      </c>
      <c r="O49" s="248" t="s">
        <v>2363</v>
      </c>
      <c r="P49" s="267">
        <v>820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11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1297</v>
      </c>
      <c r="O50" s="248" t="s">
        <v>2410</v>
      </c>
      <c r="P50" s="267">
        <v>95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955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4514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MOKUJI!B35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1:X1"/>
    <mergeCell ref="J1:M1"/>
    <mergeCell ref="S1:T1"/>
    <mergeCell ref="U1:V1"/>
    <mergeCell ref="N1:O1"/>
    <mergeCell ref="Q1:R1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31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366</v>
      </c>
      <c r="B6" s="266"/>
      <c r="C6" s="248" t="s">
        <v>583</v>
      </c>
      <c r="D6" s="249" t="s">
        <v>583</v>
      </c>
      <c r="E6" s="250" t="s">
        <v>583</v>
      </c>
      <c r="F6" s="347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1298</v>
      </c>
      <c r="O6" s="248" t="s">
        <v>2188</v>
      </c>
      <c r="P6" s="249">
        <v>225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12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1299</v>
      </c>
      <c r="O7" s="248" t="s">
        <v>2411</v>
      </c>
      <c r="P7" s="249">
        <v>780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1300</v>
      </c>
      <c r="O8" s="248" t="s">
        <v>2412</v>
      </c>
      <c r="P8" s="249">
        <v>170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1301</v>
      </c>
      <c r="O9" s="248" t="s">
        <v>2189</v>
      </c>
      <c r="P9" s="249">
        <v>360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1302</v>
      </c>
      <c r="O10" s="248" t="s">
        <v>2319</v>
      </c>
      <c r="P10" s="249">
        <v>155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1690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368</v>
      </c>
      <c r="B49" s="347" t="s">
        <v>1303</v>
      </c>
      <c r="C49" s="248" t="s">
        <v>2413</v>
      </c>
      <c r="D49" s="249">
        <v>170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1304</v>
      </c>
      <c r="O49" s="248" t="s">
        <v>2150</v>
      </c>
      <c r="P49" s="267">
        <v>1165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13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266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1335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367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1305</v>
      </c>
      <c r="O79" s="340" t="s">
        <v>2451</v>
      </c>
      <c r="P79" s="346">
        <v>135</v>
      </c>
      <c r="Q79" s="250">
        <v>0</v>
      </c>
      <c r="R79" s="266"/>
      <c r="S79" s="248" t="s">
        <v>583</v>
      </c>
      <c r="T79" s="267" t="s">
        <v>583</v>
      </c>
      <c r="U79" s="250" t="s">
        <v>583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 thickBot="1">
      <c r="A80" s="506" t="s">
        <v>14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1306</v>
      </c>
      <c r="O80" s="344" t="s">
        <v>306</v>
      </c>
      <c r="P80" s="346">
        <v>60</v>
      </c>
      <c r="Q80" s="250">
        <v>0</v>
      </c>
      <c r="R80" s="266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 t="s">
        <v>583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195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195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3220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P2:Q2"/>
    <mergeCell ref="N2:O2"/>
    <mergeCell ref="W1:X1"/>
    <mergeCell ref="U1:V1"/>
    <mergeCell ref="R2:X2"/>
    <mergeCell ref="S1:T1"/>
    <mergeCell ref="Q1:R1"/>
    <mergeCell ref="N1:O1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J2:K2"/>
    <mergeCell ref="J1:M1"/>
    <mergeCell ref="L2:M2"/>
    <mergeCell ref="G4:I4"/>
    <mergeCell ref="C4:E4"/>
    <mergeCell ref="H2:I2"/>
    <mergeCell ref="K4:M4"/>
    <mergeCell ref="F135:I135"/>
    <mergeCell ref="B117:E134"/>
    <mergeCell ref="B135:E135"/>
    <mergeCell ref="F117:I134"/>
    <mergeCell ref="C77:E77"/>
    <mergeCell ref="G77:I77"/>
    <mergeCell ref="A100:A107"/>
    <mergeCell ref="A80:A87"/>
    <mergeCell ref="C97:E97"/>
    <mergeCell ref="G97:I97"/>
    <mergeCell ref="A117:A124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110" zoomScaleNormal="90" zoomScaleSheetLayoutView="11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32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204</v>
      </c>
      <c r="B6" s="351" t="s">
        <v>1307</v>
      </c>
      <c r="C6" s="248" t="s">
        <v>307</v>
      </c>
      <c r="D6" s="249">
        <v>170</v>
      </c>
      <c r="E6" s="250">
        <v>0</v>
      </c>
      <c r="F6" s="351" t="s">
        <v>1308</v>
      </c>
      <c r="G6" s="248" t="s">
        <v>2730</v>
      </c>
      <c r="H6" s="249">
        <v>70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1311</v>
      </c>
      <c r="O6" s="340" t="s">
        <v>2765</v>
      </c>
      <c r="P6" s="341">
        <v>3365</v>
      </c>
      <c r="Q6" s="250">
        <v>0</v>
      </c>
      <c r="R6" s="387"/>
      <c r="S6" s="401"/>
      <c r="T6" s="341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15</v>
      </c>
      <c r="B7" s="351" t="s">
        <v>1309</v>
      </c>
      <c r="C7" s="248" t="s">
        <v>309</v>
      </c>
      <c r="D7" s="249">
        <v>410</v>
      </c>
      <c r="E7" s="250">
        <v>0</v>
      </c>
      <c r="F7" s="351" t="s">
        <v>1310</v>
      </c>
      <c r="G7" s="248" t="s">
        <v>2731</v>
      </c>
      <c r="H7" s="249">
        <v>150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1313</v>
      </c>
      <c r="O7" s="343" t="s">
        <v>2766</v>
      </c>
      <c r="P7" s="341">
        <v>1605</v>
      </c>
      <c r="Q7" s="250">
        <v>0</v>
      </c>
      <c r="R7" s="387"/>
      <c r="S7" s="270"/>
      <c r="T7" s="341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51" t="s">
        <v>1312</v>
      </c>
      <c r="C8" s="248" t="s">
        <v>311</v>
      </c>
      <c r="D8" s="249">
        <v>300</v>
      </c>
      <c r="E8" s="250">
        <v>0</v>
      </c>
      <c r="F8" s="351" t="s">
        <v>2462</v>
      </c>
      <c r="G8" s="248" t="s">
        <v>2732</v>
      </c>
      <c r="H8" s="249">
        <v>60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1314</v>
      </c>
      <c r="O8" s="343" t="s">
        <v>2767</v>
      </c>
      <c r="P8" s="341">
        <v>3490</v>
      </c>
      <c r="Q8" s="250">
        <v>0</v>
      </c>
      <c r="R8" s="387"/>
      <c r="S8" s="270"/>
      <c r="T8" s="341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5" t="s">
        <v>763</v>
      </c>
      <c r="C9" s="248" t="s">
        <v>313</v>
      </c>
      <c r="D9" s="249">
        <v>300</v>
      </c>
      <c r="E9" s="250">
        <v>0</v>
      </c>
      <c r="F9" s="351" t="s">
        <v>1320</v>
      </c>
      <c r="G9" s="248" t="s">
        <v>2733</v>
      </c>
      <c r="H9" s="249">
        <v>150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1316</v>
      </c>
      <c r="O9" s="343" t="s">
        <v>2768</v>
      </c>
      <c r="P9" s="341">
        <v>2390</v>
      </c>
      <c r="Q9" s="250">
        <v>0</v>
      </c>
      <c r="R9" s="387"/>
      <c r="S9" s="270"/>
      <c r="T9" s="341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51" t="s">
        <v>1315</v>
      </c>
      <c r="C10" s="248" t="s">
        <v>315</v>
      </c>
      <c r="D10" s="249">
        <v>405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1318</v>
      </c>
      <c r="O10" s="343" t="s">
        <v>2769</v>
      </c>
      <c r="P10" s="341">
        <v>3785</v>
      </c>
      <c r="Q10" s="250">
        <v>0</v>
      </c>
      <c r="R10" s="387"/>
      <c r="S10" s="270"/>
      <c r="T10" s="341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51" t="s">
        <v>1317</v>
      </c>
      <c r="C11" s="248" t="s">
        <v>312</v>
      </c>
      <c r="D11" s="249">
        <v>260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1321</v>
      </c>
      <c r="O11" s="343" t="s">
        <v>2463</v>
      </c>
      <c r="P11" s="341">
        <v>1975</v>
      </c>
      <c r="Q11" s="250">
        <v>0</v>
      </c>
      <c r="R11" s="387"/>
      <c r="S11" s="270"/>
      <c r="T11" s="341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51" t="s">
        <v>1319</v>
      </c>
      <c r="C12" s="248" t="s">
        <v>316</v>
      </c>
      <c r="D12" s="249">
        <v>150</v>
      </c>
      <c r="E12" s="250">
        <v>0</v>
      </c>
      <c r="F12" s="351"/>
      <c r="G12" s="248"/>
      <c r="H12" s="249"/>
      <c r="I12" s="250"/>
      <c r="J12" s="351"/>
      <c r="K12" s="248" t="s">
        <v>583</v>
      </c>
      <c r="L12" s="249" t="s">
        <v>583</v>
      </c>
      <c r="M12" s="250" t="s">
        <v>583</v>
      </c>
      <c r="N12" s="351" t="s">
        <v>1324</v>
      </c>
      <c r="O12" s="343" t="s">
        <v>2770</v>
      </c>
      <c r="P12" s="341">
        <v>4195</v>
      </c>
      <c r="Q12" s="250">
        <v>0</v>
      </c>
      <c r="R12" s="387"/>
      <c r="S12" s="270"/>
      <c r="T12" s="341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51" t="s">
        <v>1322</v>
      </c>
      <c r="C13" s="248" t="s">
        <v>314</v>
      </c>
      <c r="D13" s="249">
        <v>360</v>
      </c>
      <c r="E13" s="250">
        <v>0</v>
      </c>
      <c r="F13" s="351"/>
      <c r="G13" s="248"/>
      <c r="H13" s="249"/>
      <c r="I13" s="250"/>
      <c r="J13" s="351"/>
      <c r="K13" s="248" t="s">
        <v>583</v>
      </c>
      <c r="L13" s="249" t="s">
        <v>583</v>
      </c>
      <c r="M13" s="250" t="s">
        <v>583</v>
      </c>
      <c r="N13" s="351" t="s">
        <v>1326</v>
      </c>
      <c r="O13" s="343" t="s">
        <v>2464</v>
      </c>
      <c r="P13" s="341">
        <v>1925</v>
      </c>
      <c r="Q13" s="250">
        <v>0</v>
      </c>
      <c r="R13" s="387"/>
      <c r="S13" s="270"/>
      <c r="T13" s="341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51" t="s">
        <v>1323</v>
      </c>
      <c r="C14" s="248" t="s">
        <v>308</v>
      </c>
      <c r="D14" s="249">
        <v>220</v>
      </c>
      <c r="E14" s="250">
        <v>0</v>
      </c>
      <c r="F14" s="351"/>
      <c r="G14" s="248" t="s">
        <v>583</v>
      </c>
      <c r="H14" s="249" t="s">
        <v>583</v>
      </c>
      <c r="I14" s="250" t="s">
        <v>583</v>
      </c>
      <c r="J14" s="351"/>
      <c r="K14" s="248" t="s">
        <v>583</v>
      </c>
      <c r="L14" s="249" t="s">
        <v>583</v>
      </c>
      <c r="M14" s="250" t="s">
        <v>583</v>
      </c>
      <c r="N14" s="351" t="s">
        <v>1328</v>
      </c>
      <c r="O14" s="343" t="s">
        <v>2465</v>
      </c>
      <c r="P14" s="341">
        <v>2665</v>
      </c>
      <c r="Q14" s="250">
        <v>0</v>
      </c>
      <c r="R14" s="387"/>
      <c r="S14" s="270"/>
      <c r="T14" s="341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 t="s">
        <v>1325</v>
      </c>
      <c r="C15" s="248" t="s">
        <v>310</v>
      </c>
      <c r="D15" s="249">
        <v>490</v>
      </c>
      <c r="E15" s="250">
        <v>0</v>
      </c>
      <c r="F15" s="351"/>
      <c r="G15" s="248" t="s">
        <v>583</v>
      </c>
      <c r="H15" s="249" t="s">
        <v>583</v>
      </c>
      <c r="I15" s="250" t="s">
        <v>583</v>
      </c>
      <c r="J15" s="351"/>
      <c r="K15" s="248" t="s">
        <v>583</v>
      </c>
      <c r="L15" s="249" t="s">
        <v>583</v>
      </c>
      <c r="M15" s="250" t="s">
        <v>583</v>
      </c>
      <c r="N15" s="351" t="s">
        <v>1330</v>
      </c>
      <c r="O15" s="343" t="s">
        <v>2466</v>
      </c>
      <c r="P15" s="341">
        <v>3170</v>
      </c>
      <c r="Q15" s="250">
        <v>0</v>
      </c>
      <c r="R15" s="387"/>
      <c r="S15" s="270"/>
      <c r="T15" s="341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351" t="s">
        <v>1327</v>
      </c>
      <c r="C16" s="248" t="s">
        <v>2414</v>
      </c>
      <c r="D16" s="249">
        <v>410</v>
      </c>
      <c r="E16" s="250">
        <v>0</v>
      </c>
      <c r="F16" s="351"/>
      <c r="G16" s="248" t="s">
        <v>583</v>
      </c>
      <c r="H16" s="249" t="s">
        <v>583</v>
      </c>
      <c r="I16" s="250" t="s">
        <v>583</v>
      </c>
      <c r="J16" s="351"/>
      <c r="K16" s="248" t="s">
        <v>583</v>
      </c>
      <c r="L16" s="249" t="s">
        <v>583</v>
      </c>
      <c r="M16" s="250" t="s">
        <v>583</v>
      </c>
      <c r="N16" s="351" t="s">
        <v>1332</v>
      </c>
      <c r="O16" s="343" t="s">
        <v>2771</v>
      </c>
      <c r="P16" s="341">
        <v>2235</v>
      </c>
      <c r="Q16" s="250">
        <v>0</v>
      </c>
      <c r="R16" s="387"/>
      <c r="S16" s="270"/>
      <c r="T16" s="341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351" t="s">
        <v>1329</v>
      </c>
      <c r="C17" s="248" t="s">
        <v>317</v>
      </c>
      <c r="D17" s="249">
        <v>170</v>
      </c>
      <c r="E17" s="250">
        <v>0</v>
      </c>
      <c r="F17" s="351"/>
      <c r="G17" s="248" t="s">
        <v>583</v>
      </c>
      <c r="H17" s="249" t="s">
        <v>583</v>
      </c>
      <c r="I17" s="250" t="s">
        <v>583</v>
      </c>
      <c r="J17" s="351"/>
      <c r="K17" s="248" t="s">
        <v>583</v>
      </c>
      <c r="L17" s="249" t="s">
        <v>583</v>
      </c>
      <c r="M17" s="250" t="s">
        <v>583</v>
      </c>
      <c r="N17" s="351" t="s">
        <v>1334</v>
      </c>
      <c r="O17" s="343" t="s">
        <v>2772</v>
      </c>
      <c r="P17" s="341">
        <v>4220</v>
      </c>
      <c r="Q17" s="250">
        <v>0</v>
      </c>
      <c r="R17" s="387"/>
      <c r="S17" s="270"/>
      <c r="T17" s="341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351" t="s">
        <v>1331</v>
      </c>
      <c r="C18" s="248" t="s">
        <v>2415</v>
      </c>
      <c r="D18" s="249">
        <v>620</v>
      </c>
      <c r="E18" s="250">
        <v>0</v>
      </c>
      <c r="F18" s="351"/>
      <c r="G18" s="248" t="s">
        <v>583</v>
      </c>
      <c r="H18" s="249" t="s">
        <v>583</v>
      </c>
      <c r="I18" s="250" t="s">
        <v>583</v>
      </c>
      <c r="J18" s="351"/>
      <c r="K18" s="248" t="s">
        <v>583</v>
      </c>
      <c r="L18" s="249" t="s">
        <v>583</v>
      </c>
      <c r="M18" s="250" t="s">
        <v>583</v>
      </c>
      <c r="N18" s="351" t="s">
        <v>1337</v>
      </c>
      <c r="O18" s="343" t="s">
        <v>2467</v>
      </c>
      <c r="P18" s="341">
        <v>2970</v>
      </c>
      <c r="Q18" s="250">
        <v>0</v>
      </c>
      <c r="R18" s="387"/>
      <c r="S18" s="270"/>
      <c r="T18" s="341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351" t="s">
        <v>1333</v>
      </c>
      <c r="C19" s="248" t="s">
        <v>318</v>
      </c>
      <c r="D19" s="249">
        <v>15</v>
      </c>
      <c r="E19" s="250">
        <v>0</v>
      </c>
      <c r="F19" s="351"/>
      <c r="G19" s="248" t="s">
        <v>583</v>
      </c>
      <c r="H19" s="249" t="s">
        <v>583</v>
      </c>
      <c r="I19" s="250" t="s">
        <v>583</v>
      </c>
      <c r="J19" s="351"/>
      <c r="K19" s="248" t="s">
        <v>583</v>
      </c>
      <c r="L19" s="249" t="s">
        <v>583</v>
      </c>
      <c r="M19" s="250" t="s">
        <v>583</v>
      </c>
      <c r="N19" s="351" t="s">
        <v>1338</v>
      </c>
      <c r="O19" s="343" t="s">
        <v>2468</v>
      </c>
      <c r="P19" s="341">
        <v>5260</v>
      </c>
      <c r="Q19" s="250">
        <v>0</v>
      </c>
      <c r="R19" s="387"/>
      <c r="S19" s="270"/>
      <c r="T19" s="341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351" t="s">
        <v>1335</v>
      </c>
      <c r="C20" s="248" t="s">
        <v>319</v>
      </c>
      <c r="D20" s="249">
        <v>15</v>
      </c>
      <c r="E20" s="250">
        <v>0</v>
      </c>
      <c r="F20" s="351"/>
      <c r="G20" s="248" t="s">
        <v>583</v>
      </c>
      <c r="H20" s="249" t="s">
        <v>583</v>
      </c>
      <c r="I20" s="250">
        <v>0</v>
      </c>
      <c r="J20" s="351"/>
      <c r="K20" s="248" t="s">
        <v>583</v>
      </c>
      <c r="L20" s="249" t="s">
        <v>583</v>
      </c>
      <c r="M20" s="250" t="s">
        <v>583</v>
      </c>
      <c r="N20" s="351" t="s">
        <v>1339</v>
      </c>
      <c r="O20" s="343" t="s">
        <v>2773</v>
      </c>
      <c r="P20" s="341">
        <v>3040</v>
      </c>
      <c r="Q20" s="250">
        <v>0</v>
      </c>
      <c r="R20" s="387"/>
      <c r="S20" s="270"/>
      <c r="T20" s="341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351" t="s">
        <v>1336</v>
      </c>
      <c r="C21" s="248" t="s">
        <v>320</v>
      </c>
      <c r="D21" s="249">
        <v>85</v>
      </c>
      <c r="E21" s="250">
        <v>0</v>
      </c>
      <c r="F21" s="351"/>
      <c r="G21" s="248" t="s">
        <v>583</v>
      </c>
      <c r="H21" s="249" t="s">
        <v>583</v>
      </c>
      <c r="I21" s="250" t="s">
        <v>583</v>
      </c>
      <c r="J21" s="351"/>
      <c r="K21" s="248" t="s">
        <v>583</v>
      </c>
      <c r="L21" s="249" t="s">
        <v>583</v>
      </c>
      <c r="M21" s="250" t="s">
        <v>583</v>
      </c>
      <c r="N21" s="351" t="s">
        <v>1340</v>
      </c>
      <c r="O21" s="343" t="s">
        <v>2469</v>
      </c>
      <c r="P21" s="341">
        <v>2945</v>
      </c>
      <c r="Q21" s="250">
        <v>0</v>
      </c>
      <c r="R21" s="387"/>
      <c r="S21" s="270"/>
      <c r="T21" s="341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351"/>
      <c r="G22" s="248" t="s">
        <v>583</v>
      </c>
      <c r="H22" s="249" t="s">
        <v>583</v>
      </c>
      <c r="I22" s="250" t="s">
        <v>583</v>
      </c>
      <c r="J22" s="351"/>
      <c r="K22" s="248" t="s">
        <v>583</v>
      </c>
      <c r="L22" s="249" t="s">
        <v>583</v>
      </c>
      <c r="M22" s="250" t="s">
        <v>583</v>
      </c>
      <c r="N22" s="351" t="s">
        <v>1341</v>
      </c>
      <c r="O22" s="343" t="s">
        <v>2774</v>
      </c>
      <c r="P22" s="341">
        <v>2435</v>
      </c>
      <c r="Q22" s="250">
        <v>0</v>
      </c>
      <c r="R22" s="387"/>
      <c r="S22" s="270"/>
      <c r="T22" s="341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>
        <v>0</v>
      </c>
      <c r="F23" s="351"/>
      <c r="G23" s="248" t="s">
        <v>583</v>
      </c>
      <c r="H23" s="249" t="s">
        <v>583</v>
      </c>
      <c r="I23" s="250" t="s">
        <v>583</v>
      </c>
      <c r="J23" s="351"/>
      <c r="K23" s="248" t="s">
        <v>583</v>
      </c>
      <c r="L23" s="249" t="s">
        <v>583</v>
      </c>
      <c r="M23" s="250" t="s">
        <v>583</v>
      </c>
      <c r="N23" s="351" t="s">
        <v>1342</v>
      </c>
      <c r="O23" s="343" t="s">
        <v>2470</v>
      </c>
      <c r="P23" s="341">
        <v>1975</v>
      </c>
      <c r="Q23" s="250">
        <v>0</v>
      </c>
      <c r="R23" s="387"/>
      <c r="S23" s="270"/>
      <c r="T23" s="341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351"/>
      <c r="G24" s="248" t="s">
        <v>583</v>
      </c>
      <c r="H24" s="249" t="s">
        <v>583</v>
      </c>
      <c r="I24" s="250" t="s">
        <v>583</v>
      </c>
      <c r="J24" s="351"/>
      <c r="K24" s="248" t="s">
        <v>583</v>
      </c>
      <c r="L24" s="249" t="s">
        <v>583</v>
      </c>
      <c r="M24" s="250" t="s">
        <v>583</v>
      </c>
      <c r="N24" s="351" t="s">
        <v>1343</v>
      </c>
      <c r="O24" s="343" t="s">
        <v>2471</v>
      </c>
      <c r="P24" s="341">
        <v>2275</v>
      </c>
      <c r="Q24" s="250">
        <v>0</v>
      </c>
      <c r="R24" s="387"/>
      <c r="S24" s="270"/>
      <c r="T24" s="341"/>
      <c r="U24" s="250"/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351"/>
      <c r="K25" s="248" t="s">
        <v>583</v>
      </c>
      <c r="L25" s="249" t="s">
        <v>583</v>
      </c>
      <c r="M25" s="250" t="s">
        <v>583</v>
      </c>
      <c r="N25" s="351" t="s">
        <v>1344</v>
      </c>
      <c r="O25" s="343" t="s">
        <v>2472</v>
      </c>
      <c r="P25" s="341">
        <v>2270</v>
      </c>
      <c r="Q25" s="250">
        <v>0</v>
      </c>
      <c r="R25" s="387"/>
      <c r="S25" s="270"/>
      <c r="T25" s="341"/>
      <c r="U25" s="250"/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351"/>
      <c r="K26" s="248" t="s">
        <v>583</v>
      </c>
      <c r="L26" s="249" t="s">
        <v>583</v>
      </c>
      <c r="M26" s="250" t="s">
        <v>583</v>
      </c>
      <c r="N26" s="351" t="s">
        <v>1345</v>
      </c>
      <c r="O26" s="343" t="s">
        <v>2473</v>
      </c>
      <c r="P26" s="341">
        <v>2750</v>
      </c>
      <c r="Q26" s="250">
        <v>0</v>
      </c>
      <c r="R26" s="387"/>
      <c r="S26" s="270"/>
      <c r="T26" s="341"/>
      <c r="U26" s="250"/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 thickBo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351"/>
      <c r="K27" s="248" t="s">
        <v>583</v>
      </c>
      <c r="L27" s="249" t="s">
        <v>583</v>
      </c>
      <c r="M27" s="250" t="s">
        <v>583</v>
      </c>
      <c r="N27" s="351" t="s">
        <v>1346</v>
      </c>
      <c r="O27" s="372" t="s">
        <v>2474</v>
      </c>
      <c r="P27" s="341">
        <v>1115</v>
      </c>
      <c r="Q27" s="250">
        <v>0</v>
      </c>
      <c r="R27" s="387"/>
      <c r="S27" s="270"/>
      <c r="T27" s="341"/>
      <c r="U27" s="250"/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351"/>
      <c r="K28" s="248" t="s">
        <v>583</v>
      </c>
      <c r="L28" s="249" t="s">
        <v>583</v>
      </c>
      <c r="M28" s="250" t="s">
        <v>583</v>
      </c>
      <c r="N28" s="387"/>
      <c r="O28" s="345" t="s">
        <v>583</v>
      </c>
      <c r="P28" s="341" t="s">
        <v>583</v>
      </c>
      <c r="Q28" s="250">
        <v>0</v>
      </c>
      <c r="R28" s="387"/>
      <c r="S28" s="248" t="s">
        <v>583</v>
      </c>
      <c r="T28" s="341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351"/>
      <c r="K29" s="248"/>
      <c r="L29" s="249"/>
      <c r="M29" s="250"/>
      <c r="N29" s="387"/>
      <c r="O29" s="270" t="s">
        <v>583</v>
      </c>
      <c r="P29" s="341" t="s">
        <v>583</v>
      </c>
      <c r="Q29" s="250">
        <v>0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351"/>
      <c r="K30" s="248" t="s">
        <v>583</v>
      </c>
      <c r="L30" s="249" t="s">
        <v>583</v>
      </c>
      <c r="M30" s="250" t="s">
        <v>583</v>
      </c>
      <c r="N30" s="387"/>
      <c r="O30" s="270" t="s">
        <v>583</v>
      </c>
      <c r="P30" s="341" t="s">
        <v>583</v>
      </c>
      <c r="Q30" s="250">
        <v>0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351"/>
      <c r="K31" s="248" t="s">
        <v>583</v>
      </c>
      <c r="L31" s="249" t="s">
        <v>583</v>
      </c>
      <c r="M31" s="250" t="s">
        <v>583</v>
      </c>
      <c r="N31" s="387"/>
      <c r="O31" s="431" t="s">
        <v>583</v>
      </c>
      <c r="P31" s="341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351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351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66865</v>
      </c>
      <c r="B45" s="254"/>
      <c r="C45" s="256" t="str">
        <f>IF(D45=0,"","計")</f>
        <v>計</v>
      </c>
      <c r="D45" s="257">
        <f>SUBTOTAL(9,D6:D44)</f>
        <v>4380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62055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66865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MOKUJI!J7</f>
        <v>45870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33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220</v>
      </c>
      <c r="B6" s="351" t="s">
        <v>1347</v>
      </c>
      <c r="C6" s="248" t="s">
        <v>2427</v>
      </c>
      <c r="D6" s="249">
        <v>1200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51" t="s">
        <v>1350</v>
      </c>
      <c r="O6" s="248" t="s">
        <v>2550</v>
      </c>
      <c r="P6" s="249">
        <v>2630</v>
      </c>
      <c r="Q6" s="250">
        <v>0</v>
      </c>
      <c r="R6" s="351"/>
      <c r="S6" s="248"/>
      <c r="T6" s="249"/>
      <c r="U6" s="250"/>
      <c r="V6" s="351" t="s">
        <v>1348</v>
      </c>
      <c r="W6" s="248" t="s">
        <v>321</v>
      </c>
      <c r="X6" s="249">
        <v>4380</v>
      </c>
      <c r="Y6" s="250">
        <v>0</v>
      </c>
    </row>
    <row r="7" spans="1:26" s="252" customFormat="1" ht="12.75" customHeight="1">
      <c r="A7" s="506" t="s">
        <v>17</v>
      </c>
      <c r="B7" s="351" t="s">
        <v>1349</v>
      </c>
      <c r="C7" s="248" t="s">
        <v>322</v>
      </c>
      <c r="D7" s="249">
        <v>20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1356</v>
      </c>
      <c r="O7" s="248" t="s">
        <v>2272</v>
      </c>
      <c r="P7" s="249">
        <v>190</v>
      </c>
      <c r="Q7" s="250">
        <v>0</v>
      </c>
      <c r="R7" s="351"/>
      <c r="S7" s="248"/>
      <c r="T7" s="249"/>
      <c r="U7" s="250"/>
      <c r="V7" s="351" t="s">
        <v>1351</v>
      </c>
      <c r="W7" s="248" t="s">
        <v>323</v>
      </c>
      <c r="X7" s="249">
        <v>175</v>
      </c>
      <c r="Y7" s="250">
        <v>0</v>
      </c>
    </row>
    <row r="8" spans="1:26" s="252" customFormat="1" ht="12.75" customHeight="1">
      <c r="A8" s="506"/>
      <c r="B8" s="351" t="s">
        <v>1352</v>
      </c>
      <c r="C8" s="248" t="s">
        <v>324</v>
      </c>
      <c r="D8" s="249">
        <v>55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1358</v>
      </c>
      <c r="O8" s="248" t="s">
        <v>2273</v>
      </c>
      <c r="P8" s="249">
        <v>320</v>
      </c>
      <c r="Q8" s="250">
        <v>0</v>
      </c>
      <c r="R8" s="351"/>
      <c r="S8" s="248"/>
      <c r="T8" s="249"/>
      <c r="U8" s="250"/>
      <c r="V8" s="351" t="s">
        <v>1353</v>
      </c>
      <c r="W8" s="248" t="s">
        <v>322</v>
      </c>
      <c r="X8" s="249">
        <v>60</v>
      </c>
      <c r="Y8" s="250">
        <v>0</v>
      </c>
    </row>
    <row r="9" spans="1:26" s="252" customFormat="1" ht="12.75" customHeight="1">
      <c r="A9" s="506"/>
      <c r="B9" s="385" t="s">
        <v>764</v>
      </c>
      <c r="C9" s="248" t="s">
        <v>323</v>
      </c>
      <c r="D9" s="249">
        <v>40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/>
      <c r="S9" s="248"/>
      <c r="T9" s="249"/>
      <c r="U9" s="250"/>
      <c r="V9" s="351" t="s">
        <v>1354</v>
      </c>
      <c r="W9" s="248" t="s">
        <v>324</v>
      </c>
      <c r="X9" s="249">
        <v>185</v>
      </c>
      <c r="Y9" s="250">
        <v>0</v>
      </c>
    </row>
    <row r="10" spans="1:26" s="252" customFormat="1" ht="12.75" customHeight="1">
      <c r="A10" s="506"/>
      <c r="B10" s="351" t="s">
        <v>1355</v>
      </c>
      <c r="C10" s="248" t="s">
        <v>325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/>
      <c r="O10" s="248" t="s">
        <v>583</v>
      </c>
      <c r="P10" s="249" t="s">
        <v>583</v>
      </c>
      <c r="Q10" s="250">
        <v>0</v>
      </c>
      <c r="R10" s="351"/>
      <c r="S10" s="248"/>
      <c r="T10" s="249"/>
      <c r="U10" s="250"/>
      <c r="V10" s="351" t="s">
        <v>1357</v>
      </c>
      <c r="W10" s="248" t="s">
        <v>577</v>
      </c>
      <c r="X10" s="249">
        <v>260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/>
      <c r="O11" s="248" t="s">
        <v>583</v>
      </c>
      <c r="P11" s="249" t="s">
        <v>583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>
        <v>0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/>
      <c r="T22" s="249"/>
      <c r="U22" s="250"/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/>
      <c r="T23" s="249"/>
      <c r="U23" s="250"/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9545</v>
      </c>
      <c r="B45" s="254"/>
      <c r="C45" s="256" t="str">
        <f>IF(D45=0,"","計")</f>
        <v>計</v>
      </c>
      <c r="D45" s="257">
        <f>SUBTOTAL(9,D6:D44)</f>
        <v>1345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3140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221</v>
      </c>
      <c r="B49" s="351" t="s">
        <v>1359</v>
      </c>
      <c r="C49" s="248" t="s">
        <v>326</v>
      </c>
      <c r="D49" s="249">
        <v>740</v>
      </c>
      <c r="E49" s="250">
        <v>0</v>
      </c>
      <c r="F49" s="351" t="s">
        <v>1360</v>
      </c>
      <c r="G49" s="248" t="s">
        <v>2734</v>
      </c>
      <c r="H49" s="249">
        <v>150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1362</v>
      </c>
      <c r="O49" s="248" t="s">
        <v>2551</v>
      </c>
      <c r="P49" s="267">
        <v>3450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18</v>
      </c>
      <c r="B50" s="351" t="s">
        <v>1361</v>
      </c>
      <c r="C50" s="248" t="s">
        <v>327</v>
      </c>
      <c r="D50" s="249">
        <v>80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1363</v>
      </c>
      <c r="O50" s="248" t="s">
        <v>2552</v>
      </c>
      <c r="P50" s="267">
        <v>770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>
        <v>0</v>
      </c>
      <c r="J51" s="351"/>
      <c r="K51" s="248" t="s">
        <v>583</v>
      </c>
      <c r="L51" s="267" t="s">
        <v>583</v>
      </c>
      <c r="M51" s="250" t="s">
        <v>583</v>
      </c>
      <c r="N51" s="351"/>
      <c r="O51" s="248" t="s">
        <v>583</v>
      </c>
      <c r="P51" s="267" t="s">
        <v>583</v>
      </c>
      <c r="Q51" s="250" t="s">
        <v>583</v>
      </c>
      <c r="R51" s="351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5190</v>
      </c>
      <c r="B75" s="275"/>
      <c r="C75" s="256" t="str">
        <f>IF(D75=0,"","計")</f>
        <v>計</v>
      </c>
      <c r="D75" s="271">
        <f>SUBTOTAL(9,D49:D74)</f>
        <v>820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4220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229</v>
      </c>
      <c r="B79" s="351" t="s">
        <v>1364</v>
      </c>
      <c r="C79" s="248" t="s">
        <v>2428</v>
      </c>
      <c r="D79" s="267">
        <v>300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1365</v>
      </c>
      <c r="O79" s="248" t="s">
        <v>2553</v>
      </c>
      <c r="P79" s="267">
        <v>3850</v>
      </c>
      <c r="Q79" s="250">
        <v>0</v>
      </c>
      <c r="R79" s="351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19</v>
      </c>
      <c r="B80" s="351" t="s">
        <v>1366</v>
      </c>
      <c r="C80" s="248" t="s">
        <v>328</v>
      </c>
      <c r="D80" s="267">
        <v>20</v>
      </c>
      <c r="E80" s="250">
        <v>0</v>
      </c>
      <c r="F80" s="351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1367</v>
      </c>
      <c r="O80" s="248" t="s">
        <v>2441</v>
      </c>
      <c r="P80" s="267">
        <v>430</v>
      </c>
      <c r="Q80" s="250">
        <v>0</v>
      </c>
      <c r="R80" s="351"/>
      <c r="S80" s="248"/>
      <c r="T80" s="267"/>
      <c r="U80" s="250"/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1368</v>
      </c>
      <c r="O81" s="248" t="s">
        <v>2416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/>
      <c r="T82" s="267"/>
      <c r="U82" s="250"/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/>
      <c r="T83" s="267"/>
      <c r="U83" s="250"/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/>
      <c r="T84" s="267"/>
      <c r="U84" s="250"/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4760</v>
      </c>
      <c r="B95" s="289"/>
      <c r="C95" s="256" t="str">
        <f>IF(D95=0,"","計")</f>
        <v>計</v>
      </c>
      <c r="D95" s="271">
        <f>SUBTOTAL(9,D79:D94)</f>
        <v>320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4440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19495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MOKUJI!J8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34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21</v>
      </c>
      <c r="W4" s="503" t="s">
        <v>16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464</v>
      </c>
      <c r="B6" s="347" t="s">
        <v>1369</v>
      </c>
      <c r="C6" s="248" t="s">
        <v>329</v>
      </c>
      <c r="D6" s="249">
        <v>20</v>
      </c>
      <c r="E6" s="250">
        <v>0</v>
      </c>
      <c r="F6" s="347" t="s">
        <v>1370</v>
      </c>
      <c r="G6" s="248" t="s">
        <v>2735</v>
      </c>
      <c r="H6" s="249">
        <v>70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1371</v>
      </c>
      <c r="O6" s="248" t="s">
        <v>2274</v>
      </c>
      <c r="P6" s="249">
        <v>1465</v>
      </c>
      <c r="Q6" s="250">
        <v>0</v>
      </c>
      <c r="R6" s="348"/>
      <c r="S6" s="248"/>
      <c r="T6" s="249"/>
      <c r="U6" s="250"/>
      <c r="V6" s="350" t="s">
        <v>1372</v>
      </c>
      <c r="W6" s="248" t="s">
        <v>331</v>
      </c>
      <c r="X6" s="249">
        <v>180</v>
      </c>
      <c r="Y6" s="250">
        <v>0</v>
      </c>
    </row>
    <row r="7" spans="1:26" s="252" customFormat="1" ht="12.75" customHeight="1">
      <c r="A7" s="506" t="s">
        <v>20</v>
      </c>
      <c r="B7" s="347" t="s">
        <v>1373</v>
      </c>
      <c r="C7" s="248" t="s">
        <v>331</v>
      </c>
      <c r="D7" s="249">
        <v>30</v>
      </c>
      <c r="E7" s="250">
        <v>0</v>
      </c>
      <c r="F7" s="347"/>
      <c r="G7" s="248" t="s">
        <v>583</v>
      </c>
      <c r="H7" s="249" t="s">
        <v>583</v>
      </c>
      <c r="I7" s="250">
        <v>0</v>
      </c>
      <c r="J7" s="347"/>
      <c r="K7" s="248" t="s">
        <v>583</v>
      </c>
      <c r="L7" s="249" t="s">
        <v>583</v>
      </c>
      <c r="M7" s="250" t="s">
        <v>583</v>
      </c>
      <c r="N7" s="347" t="s">
        <v>1374</v>
      </c>
      <c r="O7" s="248" t="s">
        <v>2275</v>
      </c>
      <c r="P7" s="249">
        <v>1770</v>
      </c>
      <c r="Q7" s="250">
        <v>0</v>
      </c>
      <c r="R7" s="347"/>
      <c r="S7" s="248"/>
      <c r="T7" s="249"/>
      <c r="U7" s="250"/>
      <c r="V7" s="351" t="s">
        <v>1375</v>
      </c>
      <c r="W7" s="248" t="s">
        <v>329</v>
      </c>
      <c r="X7" s="249">
        <v>360</v>
      </c>
      <c r="Y7" s="250">
        <v>0</v>
      </c>
    </row>
    <row r="8" spans="1:26" s="252" customFormat="1" ht="12.75" customHeight="1">
      <c r="A8" s="506"/>
      <c r="B8" s="347" t="s">
        <v>1376</v>
      </c>
      <c r="C8" s="248" t="s">
        <v>2554</v>
      </c>
      <c r="D8" s="249">
        <v>400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347"/>
      <c r="K8" s="248" t="s">
        <v>583</v>
      </c>
      <c r="L8" s="249" t="s">
        <v>583</v>
      </c>
      <c r="M8" s="250" t="s">
        <v>583</v>
      </c>
      <c r="N8" s="347" t="s">
        <v>1377</v>
      </c>
      <c r="O8" s="248" t="s">
        <v>2276</v>
      </c>
      <c r="P8" s="249">
        <v>1825</v>
      </c>
      <c r="Q8" s="250">
        <v>0</v>
      </c>
      <c r="R8" s="347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765</v>
      </c>
      <c r="C9" s="248" t="s">
        <v>330</v>
      </c>
      <c r="D9" s="249">
        <v>70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1378</v>
      </c>
      <c r="O9" s="248" t="s">
        <v>2555</v>
      </c>
      <c r="P9" s="249">
        <v>825</v>
      </c>
      <c r="Q9" s="250">
        <v>0</v>
      </c>
      <c r="R9" s="347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1379</v>
      </c>
      <c r="C10" s="248" t="s">
        <v>333</v>
      </c>
      <c r="D10" s="249">
        <v>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1380</v>
      </c>
      <c r="O10" s="248" t="s">
        <v>2556</v>
      </c>
      <c r="P10" s="249">
        <v>1405</v>
      </c>
      <c r="Q10" s="250">
        <v>0</v>
      </c>
      <c r="R10" s="347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47" t="s">
        <v>1381</v>
      </c>
      <c r="C11" s="248" t="s">
        <v>332</v>
      </c>
      <c r="D11" s="249">
        <v>50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1382</v>
      </c>
      <c r="O11" s="248" t="s">
        <v>2277</v>
      </c>
      <c r="P11" s="249">
        <v>510</v>
      </c>
      <c r="Q11" s="250">
        <v>0</v>
      </c>
      <c r="R11" s="347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2520</v>
      </c>
      <c r="C12" s="248" t="s">
        <v>2521</v>
      </c>
      <c r="D12" s="249">
        <v>35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1383</v>
      </c>
      <c r="O12" s="248" t="s">
        <v>2278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1384</v>
      </c>
      <c r="O13" s="248" t="s">
        <v>2557</v>
      </c>
      <c r="P13" s="249">
        <v>850</v>
      </c>
      <c r="Q13" s="250">
        <v>0</v>
      </c>
      <c r="R13" s="347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1385</v>
      </c>
      <c r="O14" s="248" t="s">
        <v>2558</v>
      </c>
      <c r="P14" s="249">
        <v>1980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>
        <v>0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1386</v>
      </c>
      <c r="O15" s="248" t="s">
        <v>2442</v>
      </c>
      <c r="P15" s="249">
        <v>800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1387</v>
      </c>
      <c r="O16" s="248" t="s">
        <v>2279</v>
      </c>
      <c r="P16" s="249">
        <v>735</v>
      </c>
      <c r="Q16" s="250">
        <v>0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1388</v>
      </c>
      <c r="O17" s="248" t="s">
        <v>2280</v>
      </c>
      <c r="P17" s="249">
        <v>455</v>
      </c>
      <c r="Q17" s="250">
        <v>0</v>
      </c>
      <c r="R17" s="266"/>
      <c r="S17" s="248"/>
      <c r="T17" s="249"/>
      <c r="U17" s="250"/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1389</v>
      </c>
      <c r="O18" s="248" t="s">
        <v>2281</v>
      </c>
      <c r="P18" s="249">
        <v>35</v>
      </c>
      <c r="Q18" s="250">
        <v>0</v>
      </c>
      <c r="R18" s="254"/>
      <c r="S18" s="248"/>
      <c r="T18" s="249"/>
      <c r="U18" s="250"/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/>
      <c r="T21" s="249"/>
      <c r="U21" s="250"/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14105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12860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14105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MOKUJI!J9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35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469</v>
      </c>
      <c r="B6" s="347" t="s">
        <v>1390</v>
      </c>
      <c r="C6" s="248" t="s">
        <v>334</v>
      </c>
      <c r="D6" s="249">
        <v>15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1391</v>
      </c>
      <c r="O6" s="248" t="s">
        <v>2559</v>
      </c>
      <c r="P6" s="249">
        <v>970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21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1392</v>
      </c>
      <c r="O7" s="248" t="s">
        <v>2560</v>
      </c>
      <c r="P7" s="249">
        <v>140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1393</v>
      </c>
      <c r="O8" s="248" t="s">
        <v>2282</v>
      </c>
      <c r="P8" s="249">
        <v>30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1394</v>
      </c>
      <c r="O9" s="248" t="s">
        <v>2283</v>
      </c>
      <c r="P9" s="249">
        <v>275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1430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463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1395</v>
      </c>
      <c r="O49" s="248" t="s">
        <v>2284</v>
      </c>
      <c r="P49" s="267">
        <v>245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22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245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/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460</v>
      </c>
      <c r="B79" s="347" t="s">
        <v>1396</v>
      </c>
      <c r="C79" s="248" t="s">
        <v>335</v>
      </c>
      <c r="D79" s="267">
        <v>390</v>
      </c>
      <c r="E79" s="250">
        <v>0</v>
      </c>
      <c r="F79" s="347" t="s">
        <v>1397</v>
      </c>
      <c r="G79" s="248" t="s">
        <v>2736</v>
      </c>
      <c r="H79" s="267">
        <v>60</v>
      </c>
      <c r="I79" s="250">
        <v>0</v>
      </c>
      <c r="J79" s="347"/>
      <c r="K79" s="248" t="s">
        <v>583</v>
      </c>
      <c r="L79" s="267" t="s">
        <v>583</v>
      </c>
      <c r="M79" s="250" t="s">
        <v>583</v>
      </c>
      <c r="N79" s="347" t="s">
        <v>1398</v>
      </c>
      <c r="O79" s="248" t="s">
        <v>2561</v>
      </c>
      <c r="P79" s="267">
        <v>2740</v>
      </c>
      <c r="Q79" s="250">
        <v>0</v>
      </c>
      <c r="R79" s="347"/>
      <c r="S79" s="248"/>
      <c r="T79" s="267"/>
      <c r="U79" s="250"/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23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266"/>
      <c r="K80" s="248" t="s">
        <v>583</v>
      </c>
      <c r="L80" s="267" t="s">
        <v>583</v>
      </c>
      <c r="M80" s="250" t="s">
        <v>583</v>
      </c>
      <c r="N80" s="347" t="s">
        <v>1399</v>
      </c>
      <c r="O80" s="248" t="s">
        <v>2516</v>
      </c>
      <c r="P80" s="267">
        <v>80</v>
      </c>
      <c r="Q80" s="250">
        <v>0</v>
      </c>
      <c r="R80" s="347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47" t="s">
        <v>1400</v>
      </c>
      <c r="O81" s="248" t="s">
        <v>2562</v>
      </c>
      <c r="P81" s="267">
        <v>375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76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3645</v>
      </c>
      <c r="B95" s="289"/>
      <c r="C95" s="256" t="str">
        <f>IF(D95=0,"","計")</f>
        <v>計</v>
      </c>
      <c r="D95" s="271">
        <f>SUBTOTAL(9,D79:D94)</f>
        <v>390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3195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5320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MOKUJI!J10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H1:I1"/>
    <mergeCell ref="H2:I2"/>
    <mergeCell ref="C1:G1"/>
    <mergeCell ref="C2:G2"/>
    <mergeCell ref="A1:B1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A117:A124"/>
    <mergeCell ref="C97:E97"/>
    <mergeCell ref="G97:I97"/>
    <mergeCell ref="A100:A107"/>
    <mergeCell ref="F117:I134"/>
    <mergeCell ref="B117:E134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36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16</v>
      </c>
      <c r="W4" s="503" t="s">
        <v>24</v>
      </c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212</v>
      </c>
      <c r="B6" s="347" t="s">
        <v>1401</v>
      </c>
      <c r="C6" s="248" t="s">
        <v>336</v>
      </c>
      <c r="D6" s="249">
        <v>570</v>
      </c>
      <c r="E6" s="250">
        <v>0</v>
      </c>
      <c r="F6" s="347" t="s">
        <v>1402</v>
      </c>
      <c r="G6" s="248" t="s">
        <v>2737</v>
      </c>
      <c r="H6" s="249">
        <v>90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1404</v>
      </c>
      <c r="O6" s="248" t="s">
        <v>2563</v>
      </c>
      <c r="P6" s="249">
        <v>3485</v>
      </c>
      <c r="Q6" s="250">
        <v>0</v>
      </c>
      <c r="R6" s="348"/>
      <c r="S6" s="248"/>
      <c r="T6" s="249"/>
      <c r="U6" s="250"/>
      <c r="V6" s="350" t="s">
        <v>1403</v>
      </c>
      <c r="W6" s="248" t="s">
        <v>2330</v>
      </c>
      <c r="X6" s="249">
        <v>5815</v>
      </c>
      <c r="Y6" s="250">
        <v>0</v>
      </c>
    </row>
    <row r="7" spans="1:26" s="252" customFormat="1" ht="12.75" customHeight="1">
      <c r="A7" s="506" t="s">
        <v>25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>
        <v>0</v>
      </c>
      <c r="R7" s="347"/>
      <c r="S7" s="248"/>
      <c r="T7" s="249"/>
      <c r="U7" s="250"/>
      <c r="V7" s="251"/>
      <c r="W7" s="248" t="s">
        <v>583</v>
      </c>
      <c r="X7" s="249" t="s">
        <v>583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/>
      <c r="T8" s="249"/>
      <c r="U8" s="250"/>
      <c r="V8" s="251"/>
      <c r="W8" s="248" t="s">
        <v>583</v>
      </c>
      <c r="X8" s="249" t="s">
        <v>583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9960</v>
      </c>
      <c r="B45" s="254"/>
      <c r="C45" s="256" t="str">
        <f>IF(D45=0,"","計")</f>
        <v>計</v>
      </c>
      <c r="D45" s="257">
        <f>SUBTOTAL(9,D6:D44)</f>
        <v>570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16</v>
      </c>
      <c r="S47" s="503" t="s">
        <v>24</v>
      </c>
      <c r="T47" s="504"/>
      <c r="U47" s="50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481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347"/>
      <c r="K49" s="248" t="s">
        <v>583</v>
      </c>
      <c r="L49" s="267" t="s">
        <v>583</v>
      </c>
      <c r="M49" s="250" t="s">
        <v>583</v>
      </c>
      <c r="N49" s="347" t="s">
        <v>1405</v>
      </c>
      <c r="O49" s="248" t="s">
        <v>2564</v>
      </c>
      <c r="P49" s="267">
        <v>850</v>
      </c>
      <c r="Q49" s="250">
        <v>0</v>
      </c>
      <c r="R49" s="266" t="s">
        <v>1078</v>
      </c>
      <c r="S49" s="248" t="s">
        <v>1079</v>
      </c>
      <c r="T49" s="267">
        <v>490</v>
      </c>
      <c r="U49" s="250">
        <v>0</v>
      </c>
      <c r="V49" s="268"/>
      <c r="W49" s="248"/>
      <c r="X49" s="267" t="s">
        <v>583</v>
      </c>
      <c r="Y49" s="250"/>
    </row>
    <row r="50" spans="1:25" s="252" customFormat="1" ht="12.75" customHeight="1">
      <c r="A50" s="506" t="s">
        <v>26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/>
      <c r="X50" s="267" t="s">
        <v>583</v>
      </c>
      <c r="Y50" s="250"/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/>
      <c r="X51" s="267" t="s">
        <v>583</v>
      </c>
      <c r="Y51" s="250"/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 t="s">
        <v>583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1340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850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76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11300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MOKUJI!J11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8"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37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16</v>
      </c>
      <c r="S4" s="503" t="s">
        <v>24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482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1406</v>
      </c>
      <c r="O6" s="248" t="s">
        <v>2565</v>
      </c>
      <c r="P6" s="249">
        <v>225</v>
      </c>
      <c r="Q6" s="250">
        <v>0</v>
      </c>
      <c r="R6" s="317" t="s">
        <v>1080</v>
      </c>
      <c r="S6" s="248" t="s">
        <v>1081</v>
      </c>
      <c r="T6" s="249">
        <v>40</v>
      </c>
      <c r="U6" s="250">
        <v>0</v>
      </c>
      <c r="V6" s="37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27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/>
      <c r="O7" s="248" t="s">
        <v>583</v>
      </c>
      <c r="P7" s="249" t="s">
        <v>583</v>
      </c>
      <c r="Q7" s="250" t="s">
        <v>583</v>
      </c>
      <c r="R7" s="266" t="s">
        <v>1082</v>
      </c>
      <c r="S7" s="248" t="s">
        <v>1083</v>
      </c>
      <c r="T7" s="249">
        <v>200</v>
      </c>
      <c r="U7" s="250">
        <v>0</v>
      </c>
      <c r="V7" s="378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/>
      <c r="O8" s="248" t="s">
        <v>583</v>
      </c>
      <c r="P8" s="249" t="s">
        <v>583</v>
      </c>
      <c r="Q8" s="250" t="s">
        <v>583</v>
      </c>
      <c r="R8" s="266" t="s">
        <v>1084</v>
      </c>
      <c r="S8" s="248" t="s">
        <v>1085</v>
      </c>
      <c r="T8" s="249">
        <v>15</v>
      </c>
      <c r="U8" s="250">
        <v>0</v>
      </c>
      <c r="V8" s="378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 t="s">
        <v>1086</v>
      </c>
      <c r="S9" s="248" t="s">
        <v>1087</v>
      </c>
      <c r="T9" s="249">
        <v>80</v>
      </c>
      <c r="U9" s="250">
        <v>0</v>
      </c>
      <c r="V9" s="378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378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225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16</v>
      </c>
      <c r="S47" s="503" t="s">
        <v>24</v>
      </c>
      <c r="T47" s="504"/>
      <c r="U47" s="505"/>
      <c r="V47" s="238"/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483</v>
      </c>
      <c r="B49" s="347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1407</v>
      </c>
      <c r="O49" s="248" t="s">
        <v>2566</v>
      </c>
      <c r="P49" s="267">
        <v>435</v>
      </c>
      <c r="Q49" s="250">
        <v>0</v>
      </c>
      <c r="R49" s="266" t="s">
        <v>1088</v>
      </c>
      <c r="S49" s="248" t="s">
        <v>1089</v>
      </c>
      <c r="T49" s="267">
        <v>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28</v>
      </c>
      <c r="B50" s="347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1408</v>
      </c>
      <c r="O50" s="248" t="s">
        <v>2285</v>
      </c>
      <c r="P50" s="267">
        <v>325</v>
      </c>
      <c r="Q50" s="250">
        <v>0</v>
      </c>
      <c r="R50" s="266" t="s">
        <v>1090</v>
      </c>
      <c r="S50" s="248" t="s">
        <v>1091</v>
      </c>
      <c r="T50" s="267">
        <v>70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1409</v>
      </c>
      <c r="O51" s="352" t="s">
        <v>2795</v>
      </c>
      <c r="P51" s="267">
        <v>1640</v>
      </c>
      <c r="Q51" s="250">
        <v>0</v>
      </c>
      <c r="R51" s="266" t="s">
        <v>1092</v>
      </c>
      <c r="S51" s="248" t="s">
        <v>1093</v>
      </c>
      <c r="T51" s="267">
        <v>470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9" t="s">
        <v>1410</v>
      </c>
      <c r="O52" s="340" t="s">
        <v>1959</v>
      </c>
      <c r="P52" s="346">
        <v>55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9" t="s">
        <v>1411</v>
      </c>
      <c r="O53" s="344" t="s">
        <v>2452</v>
      </c>
      <c r="P53" s="346">
        <v>40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 t="s">
        <v>1412</v>
      </c>
      <c r="O54" s="248" t="s">
        <v>2286</v>
      </c>
      <c r="P54" s="267">
        <v>145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 t="s">
        <v>1413</v>
      </c>
      <c r="O55" s="270" t="s">
        <v>2320</v>
      </c>
      <c r="P55" s="271">
        <v>100</v>
      </c>
      <c r="Q55" s="250">
        <v>0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347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347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347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3350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16</v>
      </c>
      <c r="S77" s="503" t="s">
        <v>24</v>
      </c>
      <c r="T77" s="504"/>
      <c r="U77" s="505"/>
      <c r="V77" s="238"/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486</v>
      </c>
      <c r="B79" s="347" t="s">
        <v>1414</v>
      </c>
      <c r="C79" s="248" t="s">
        <v>337</v>
      </c>
      <c r="D79" s="267">
        <v>20</v>
      </c>
      <c r="E79" s="250">
        <v>0</v>
      </c>
      <c r="F79" s="347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1415</v>
      </c>
      <c r="O79" s="248" t="s">
        <v>2331</v>
      </c>
      <c r="P79" s="267">
        <v>60</v>
      </c>
      <c r="Q79" s="250">
        <v>0</v>
      </c>
      <c r="R79" s="266" t="s">
        <v>1094</v>
      </c>
      <c r="S79" s="248" t="s">
        <v>1095</v>
      </c>
      <c r="T79" s="267">
        <v>210</v>
      </c>
      <c r="U79" s="250">
        <v>0</v>
      </c>
      <c r="V79" s="37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29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1416</v>
      </c>
      <c r="O80" s="248" t="s">
        <v>2567</v>
      </c>
      <c r="P80" s="267">
        <v>425</v>
      </c>
      <c r="Q80" s="250">
        <v>0</v>
      </c>
      <c r="R80" s="266" t="s">
        <v>1096</v>
      </c>
      <c r="S80" s="248" t="s">
        <v>1097</v>
      </c>
      <c r="T80" s="267">
        <v>220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1417</v>
      </c>
      <c r="O81" s="248" t="s">
        <v>2287</v>
      </c>
      <c r="P81" s="267">
        <v>75</v>
      </c>
      <c r="Q81" s="250">
        <v>0</v>
      </c>
      <c r="R81" s="266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>
        <v>0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1418</v>
      </c>
      <c r="O82" s="248" t="s">
        <v>2568</v>
      </c>
      <c r="P82" s="267">
        <v>640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 t="s">
        <v>1419</v>
      </c>
      <c r="O83" s="248" t="s">
        <v>2569</v>
      </c>
      <c r="P83" s="267">
        <v>555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>
        <v>0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2205</v>
      </c>
      <c r="B95" s="289"/>
      <c r="C95" s="256" t="str">
        <f>IF(D95=0,"","計")</f>
        <v>計</v>
      </c>
      <c r="D95" s="271">
        <f>SUBTOTAL(9,D79:D94)</f>
        <v>20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1755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MOKUJI!J12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K97:M97"/>
    <mergeCell ref="C97:E97"/>
    <mergeCell ref="B135:E135"/>
    <mergeCell ref="F135:I135"/>
    <mergeCell ref="J135:M135"/>
    <mergeCell ref="B117:E134"/>
    <mergeCell ref="F117:I134"/>
    <mergeCell ref="J117:M134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1">
        <v>2</v>
      </c>
      <c r="Z2" s="398" t="s">
        <v>1952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106</v>
      </c>
      <c r="B6" s="266" t="s">
        <v>610</v>
      </c>
      <c r="C6" s="248" t="s">
        <v>84</v>
      </c>
      <c r="D6" s="249">
        <v>1400</v>
      </c>
      <c r="E6" s="250">
        <v>0</v>
      </c>
      <c r="F6" s="266" t="s">
        <v>611</v>
      </c>
      <c r="G6" s="248" t="s">
        <v>85</v>
      </c>
      <c r="H6" s="249">
        <v>1100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17" t="s">
        <v>613</v>
      </c>
      <c r="O6" s="248" t="s">
        <v>1972</v>
      </c>
      <c r="P6" s="249">
        <v>3060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1804</v>
      </c>
      <c r="B7" s="266" t="s">
        <v>612</v>
      </c>
      <c r="C7" s="248" t="s">
        <v>86</v>
      </c>
      <c r="D7" s="249">
        <v>1300</v>
      </c>
      <c r="E7" s="250">
        <v>0</v>
      </c>
      <c r="F7" s="266" t="s">
        <v>615</v>
      </c>
      <c r="G7" s="248" t="s">
        <v>86</v>
      </c>
      <c r="H7" s="249">
        <v>700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616</v>
      </c>
      <c r="O7" s="248" t="s">
        <v>1973</v>
      </c>
      <c r="P7" s="249">
        <v>2870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614</v>
      </c>
      <c r="C8" s="248" t="s">
        <v>85</v>
      </c>
      <c r="D8" s="249">
        <v>850</v>
      </c>
      <c r="E8" s="250">
        <v>0</v>
      </c>
      <c r="F8" s="266" t="s">
        <v>617</v>
      </c>
      <c r="G8" s="248" t="s">
        <v>84</v>
      </c>
      <c r="H8" s="249">
        <v>400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618</v>
      </c>
      <c r="O8" s="248" t="s">
        <v>1974</v>
      </c>
      <c r="P8" s="249">
        <v>2930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749</v>
      </c>
      <c r="C9" s="248" t="s">
        <v>87</v>
      </c>
      <c r="D9" s="249">
        <v>460</v>
      </c>
      <c r="E9" s="250">
        <v>0</v>
      </c>
      <c r="F9" s="266" t="s">
        <v>620</v>
      </c>
      <c r="G9" s="248" t="s">
        <v>87</v>
      </c>
      <c r="H9" s="249">
        <v>630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621</v>
      </c>
      <c r="O9" s="248" t="s">
        <v>1975</v>
      </c>
      <c r="P9" s="249">
        <v>1900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619</v>
      </c>
      <c r="C10" s="248" t="s">
        <v>88</v>
      </c>
      <c r="D10" s="249">
        <v>1030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 t="s">
        <v>623</v>
      </c>
      <c r="O10" s="248" t="s">
        <v>1976</v>
      </c>
      <c r="P10" s="249">
        <v>4250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622</v>
      </c>
      <c r="C11" s="248" t="s">
        <v>89</v>
      </c>
      <c r="D11" s="249">
        <v>25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 t="s">
        <v>624</v>
      </c>
      <c r="O11" s="248" t="s">
        <v>1977</v>
      </c>
      <c r="P11" s="249">
        <v>2720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453" t="s">
        <v>1005</v>
      </c>
      <c r="C12" s="248" t="s">
        <v>1006</v>
      </c>
      <c r="D12" s="249">
        <v>10</v>
      </c>
      <c r="E12" s="250">
        <v>0</v>
      </c>
      <c r="F12" s="254"/>
      <c r="G12" s="248" t="s">
        <v>583</v>
      </c>
      <c r="H12" s="249" t="s">
        <v>583</v>
      </c>
      <c r="I12" s="250" t="s">
        <v>583</v>
      </c>
      <c r="J12" s="254"/>
      <c r="K12" s="248" t="s">
        <v>583</v>
      </c>
      <c r="L12" s="249" t="s">
        <v>583</v>
      </c>
      <c r="M12" s="250" t="s">
        <v>583</v>
      </c>
      <c r="N12" s="266" t="s">
        <v>625</v>
      </c>
      <c r="O12" s="248" t="s">
        <v>1978</v>
      </c>
      <c r="P12" s="249">
        <v>3090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626</v>
      </c>
      <c r="O13" s="248" t="s">
        <v>2388</v>
      </c>
      <c r="P13" s="249">
        <v>210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4"/>
      <c r="S14" s="248" t="s">
        <v>583</v>
      </c>
      <c r="T14" s="249" t="s">
        <v>583</v>
      </c>
      <c r="U14" s="250" t="s">
        <v>583</v>
      </c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28935</v>
      </c>
      <c r="B45" s="254"/>
      <c r="C45" s="256" t="str">
        <f>IF(D45=0,"","計")</f>
        <v>計</v>
      </c>
      <c r="D45" s="257">
        <f>SUBTOTAL(9,D6:D44)</f>
        <v>5075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2830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21030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 t="s">
        <v>583</v>
      </c>
      <c r="F49" s="327"/>
      <c r="G49" s="248" t="s">
        <v>583</v>
      </c>
      <c r="H49" s="249" t="s">
        <v>583</v>
      </c>
      <c r="I49" s="250" t="s">
        <v>583</v>
      </c>
      <c r="J49" s="327"/>
      <c r="K49" s="248" t="s">
        <v>583</v>
      </c>
      <c r="L49" s="267" t="s">
        <v>583</v>
      </c>
      <c r="M49" s="250" t="s">
        <v>583</v>
      </c>
      <c r="N49" s="328"/>
      <c r="O49" s="248" t="s">
        <v>583</v>
      </c>
      <c r="P49" s="267" t="s">
        <v>583</v>
      </c>
      <c r="Q49" s="250" t="s">
        <v>583</v>
      </c>
      <c r="R49" s="328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 t="s">
        <v>583</v>
      </c>
      <c r="F50" s="275"/>
      <c r="G50" s="248" t="s">
        <v>583</v>
      </c>
      <c r="H50" s="249" t="s">
        <v>583</v>
      </c>
      <c r="I50" s="250" t="s">
        <v>583</v>
      </c>
      <c r="J50" s="275"/>
      <c r="K50" s="248" t="s">
        <v>583</v>
      </c>
      <c r="L50" s="267" t="s">
        <v>583</v>
      </c>
      <c r="M50" s="250" t="s">
        <v>583</v>
      </c>
      <c r="N50" s="329"/>
      <c r="O50" s="248" t="s">
        <v>583</v>
      </c>
      <c r="P50" s="267" t="s">
        <v>583</v>
      </c>
      <c r="Q50" s="250" t="s">
        <v>583</v>
      </c>
      <c r="R50" s="329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 t="s">
        <v>583</v>
      </c>
      <c r="F51" s="275"/>
      <c r="G51" s="248" t="s">
        <v>583</v>
      </c>
      <c r="H51" s="249" t="s">
        <v>583</v>
      </c>
      <c r="I51" s="250" t="s">
        <v>583</v>
      </c>
      <c r="J51" s="275"/>
      <c r="K51" s="248" t="s">
        <v>583</v>
      </c>
      <c r="L51" s="267" t="s">
        <v>583</v>
      </c>
      <c r="M51" s="250" t="s">
        <v>583</v>
      </c>
      <c r="N51" s="329"/>
      <c r="O51" s="248" t="s">
        <v>583</v>
      </c>
      <c r="P51" s="267" t="s">
        <v>583</v>
      </c>
      <c r="Q51" s="250" t="s">
        <v>583</v>
      </c>
      <c r="R51" s="275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 t="s">
        <v>583</v>
      </c>
      <c r="F52" s="275"/>
      <c r="G52" s="248" t="s">
        <v>583</v>
      </c>
      <c r="H52" s="249" t="s">
        <v>583</v>
      </c>
      <c r="I52" s="250" t="s">
        <v>583</v>
      </c>
      <c r="J52" s="275"/>
      <c r="K52" s="248" t="s">
        <v>583</v>
      </c>
      <c r="L52" s="267" t="s">
        <v>583</v>
      </c>
      <c r="M52" s="250" t="s">
        <v>583</v>
      </c>
      <c r="N52" s="329"/>
      <c r="O52" s="248" t="s">
        <v>583</v>
      </c>
      <c r="P52" s="267" t="s">
        <v>583</v>
      </c>
      <c r="Q52" s="250" t="s">
        <v>583</v>
      </c>
      <c r="R52" s="275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 t="s">
        <v>583</v>
      </c>
      <c r="R53" s="275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75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3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3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3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3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3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 t="s">
        <v>583</v>
      </c>
      <c r="F79" s="287"/>
      <c r="G79" s="248" t="s">
        <v>583</v>
      </c>
      <c r="H79" s="267" t="s">
        <v>583</v>
      </c>
      <c r="I79" s="250" t="s">
        <v>583</v>
      </c>
      <c r="J79" s="287"/>
      <c r="K79" s="248" t="s">
        <v>583</v>
      </c>
      <c r="L79" s="267" t="s">
        <v>583</v>
      </c>
      <c r="M79" s="250" t="s">
        <v>583</v>
      </c>
      <c r="N79" s="287"/>
      <c r="O79" s="248" t="s">
        <v>583</v>
      </c>
      <c r="P79" s="267" t="s">
        <v>583</v>
      </c>
      <c r="Q79" s="250" t="s">
        <v>583</v>
      </c>
      <c r="R79" s="287"/>
      <c r="S79" s="248" t="s">
        <v>583</v>
      </c>
      <c r="T79" s="267" t="s">
        <v>583</v>
      </c>
      <c r="U79" s="250" t="s">
        <v>583</v>
      </c>
      <c r="V79" s="287"/>
      <c r="W79" s="248" t="s">
        <v>583</v>
      </c>
      <c r="X79" s="267" t="s">
        <v>583</v>
      </c>
      <c r="Y79" s="250" t="s">
        <v>583</v>
      </c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 t="s">
        <v>583</v>
      </c>
      <c r="F80" s="288"/>
      <c r="G80" s="248" t="s">
        <v>583</v>
      </c>
      <c r="H80" s="267" t="s">
        <v>583</v>
      </c>
      <c r="I80" s="250" t="s">
        <v>583</v>
      </c>
      <c r="J80" s="288"/>
      <c r="K80" s="248" t="s">
        <v>583</v>
      </c>
      <c r="L80" s="267" t="s">
        <v>583</v>
      </c>
      <c r="M80" s="250" t="s">
        <v>583</v>
      </c>
      <c r="N80" s="288"/>
      <c r="O80" s="248" t="s">
        <v>583</v>
      </c>
      <c r="P80" s="267" t="s">
        <v>583</v>
      </c>
      <c r="Q80" s="250" t="s">
        <v>583</v>
      </c>
      <c r="R80" s="288"/>
      <c r="S80" s="248" t="s">
        <v>583</v>
      </c>
      <c r="T80" s="267" t="s">
        <v>583</v>
      </c>
      <c r="U80" s="250" t="s">
        <v>583</v>
      </c>
      <c r="V80" s="288"/>
      <c r="W80" s="248" t="s">
        <v>583</v>
      </c>
      <c r="X80" s="267" t="s">
        <v>583</v>
      </c>
      <c r="Y80" s="250" t="s">
        <v>583</v>
      </c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 t="s">
        <v>583</v>
      </c>
      <c r="F81" s="288"/>
      <c r="G81" s="248" t="s">
        <v>583</v>
      </c>
      <c r="H81" s="267" t="s">
        <v>583</v>
      </c>
      <c r="I81" s="250" t="s">
        <v>583</v>
      </c>
      <c r="J81" s="288"/>
      <c r="K81" s="248" t="s">
        <v>583</v>
      </c>
      <c r="L81" s="267" t="s">
        <v>583</v>
      </c>
      <c r="M81" s="250" t="s">
        <v>583</v>
      </c>
      <c r="N81" s="288"/>
      <c r="O81" s="248" t="s">
        <v>583</v>
      </c>
      <c r="P81" s="267" t="s">
        <v>583</v>
      </c>
      <c r="Q81" s="250" t="s">
        <v>583</v>
      </c>
      <c r="R81" s="288"/>
      <c r="S81" s="248" t="s">
        <v>583</v>
      </c>
      <c r="T81" s="267" t="s">
        <v>583</v>
      </c>
      <c r="U81" s="250" t="s">
        <v>583</v>
      </c>
      <c r="V81" s="288"/>
      <c r="W81" s="248" t="s">
        <v>583</v>
      </c>
      <c r="X81" s="267" t="s">
        <v>583</v>
      </c>
      <c r="Y81" s="250" t="s">
        <v>583</v>
      </c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 t="s">
        <v>583</v>
      </c>
      <c r="F82" s="288"/>
      <c r="G82" s="248" t="s">
        <v>583</v>
      </c>
      <c r="H82" s="267" t="s">
        <v>583</v>
      </c>
      <c r="I82" s="250" t="s">
        <v>583</v>
      </c>
      <c r="J82" s="288"/>
      <c r="K82" s="248" t="s">
        <v>583</v>
      </c>
      <c r="L82" s="267" t="s">
        <v>583</v>
      </c>
      <c r="M82" s="250" t="s">
        <v>583</v>
      </c>
      <c r="N82" s="288"/>
      <c r="O82" s="248" t="s">
        <v>583</v>
      </c>
      <c r="P82" s="267" t="s">
        <v>583</v>
      </c>
      <c r="Q82" s="250" t="s">
        <v>583</v>
      </c>
      <c r="R82" s="288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 t="s">
        <v>583</v>
      </c>
      <c r="F83" s="288"/>
      <c r="G83" s="248" t="s">
        <v>583</v>
      </c>
      <c r="H83" s="267" t="s">
        <v>583</v>
      </c>
      <c r="I83" s="250" t="s">
        <v>583</v>
      </c>
      <c r="J83" s="288"/>
      <c r="K83" s="248" t="s">
        <v>583</v>
      </c>
      <c r="L83" s="267" t="s">
        <v>583</v>
      </c>
      <c r="M83" s="250" t="s">
        <v>583</v>
      </c>
      <c r="N83" s="288"/>
      <c r="O83" s="248" t="s">
        <v>583</v>
      </c>
      <c r="P83" s="267" t="s">
        <v>583</v>
      </c>
      <c r="Q83" s="250" t="s">
        <v>583</v>
      </c>
      <c r="R83" s="288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 t="s">
        <v>583</v>
      </c>
      <c r="F84" s="288"/>
      <c r="G84" s="248" t="s">
        <v>583</v>
      </c>
      <c r="H84" s="267" t="s">
        <v>583</v>
      </c>
      <c r="I84" s="250" t="s">
        <v>583</v>
      </c>
      <c r="J84" s="288"/>
      <c r="K84" s="248" t="s">
        <v>583</v>
      </c>
      <c r="L84" s="267" t="s">
        <v>583</v>
      </c>
      <c r="M84" s="250" t="s">
        <v>583</v>
      </c>
      <c r="N84" s="288"/>
      <c r="O84" s="248" t="s">
        <v>583</v>
      </c>
      <c r="P84" s="267" t="s">
        <v>583</v>
      </c>
      <c r="Q84" s="250" t="s">
        <v>583</v>
      </c>
      <c r="R84" s="288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 t="s">
        <v>583</v>
      </c>
      <c r="F85" s="289"/>
      <c r="G85" s="270" t="s">
        <v>583</v>
      </c>
      <c r="H85" s="271" t="s">
        <v>583</v>
      </c>
      <c r="I85" s="250" t="s">
        <v>583</v>
      </c>
      <c r="J85" s="289"/>
      <c r="K85" s="270" t="s">
        <v>583</v>
      </c>
      <c r="L85" s="271" t="s">
        <v>583</v>
      </c>
      <c r="M85" s="250" t="s">
        <v>583</v>
      </c>
      <c r="N85" s="289"/>
      <c r="O85" s="270" t="s">
        <v>583</v>
      </c>
      <c r="P85" s="271" t="s">
        <v>583</v>
      </c>
      <c r="Q85" s="250" t="s">
        <v>583</v>
      </c>
      <c r="R85" s="289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89"/>
      <c r="K86" s="270" t="s">
        <v>583</v>
      </c>
      <c r="L86" s="271" t="s">
        <v>583</v>
      </c>
      <c r="M86" s="250" t="s">
        <v>583</v>
      </c>
      <c r="N86" s="289"/>
      <c r="O86" s="270" t="s">
        <v>583</v>
      </c>
      <c r="P86" s="271" t="s">
        <v>583</v>
      </c>
      <c r="Q86" s="250" t="s">
        <v>583</v>
      </c>
      <c r="R86" s="289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89"/>
      <c r="O87" s="270" t="s">
        <v>583</v>
      </c>
      <c r="P87" s="271" t="s">
        <v>583</v>
      </c>
      <c r="Q87" s="250" t="s">
        <v>583</v>
      </c>
      <c r="R87" s="289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89"/>
      <c r="O88" s="270" t="s">
        <v>583</v>
      </c>
      <c r="P88" s="271" t="s">
        <v>583</v>
      </c>
      <c r="Q88" s="250" t="s">
        <v>583</v>
      </c>
      <c r="R88" s="289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89"/>
      <c r="O89" s="270" t="s">
        <v>583</v>
      </c>
      <c r="P89" s="271" t="s">
        <v>583</v>
      </c>
      <c r="Q89" s="250" t="s">
        <v>583</v>
      </c>
      <c r="R89" s="289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 t="s">
        <v>583</v>
      </c>
      <c r="F99" s="287"/>
      <c r="G99" s="248" t="s">
        <v>583</v>
      </c>
      <c r="H99" s="267" t="s">
        <v>583</v>
      </c>
      <c r="I99" s="250" t="s">
        <v>583</v>
      </c>
      <c r="J99" s="287"/>
      <c r="K99" s="248" t="s">
        <v>583</v>
      </c>
      <c r="L99" s="267" t="s">
        <v>583</v>
      </c>
      <c r="M99" s="250" t="s">
        <v>583</v>
      </c>
      <c r="N99" s="287"/>
      <c r="O99" s="248" t="s">
        <v>583</v>
      </c>
      <c r="P99" s="267" t="s">
        <v>583</v>
      </c>
      <c r="Q99" s="250" t="s">
        <v>583</v>
      </c>
      <c r="R99" s="287"/>
      <c r="S99" s="248" t="s">
        <v>583</v>
      </c>
      <c r="T99" s="267" t="s">
        <v>583</v>
      </c>
      <c r="U99" s="250" t="s">
        <v>583</v>
      </c>
      <c r="V99" s="287"/>
      <c r="W99" s="248" t="s">
        <v>583</v>
      </c>
      <c r="X99" s="267" t="s">
        <v>583</v>
      </c>
      <c r="Y99" s="250" t="s">
        <v>583</v>
      </c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 t="s">
        <v>583</v>
      </c>
      <c r="F100" s="288"/>
      <c r="G100" s="248" t="s">
        <v>583</v>
      </c>
      <c r="H100" s="267" t="s">
        <v>583</v>
      </c>
      <c r="I100" s="250" t="s">
        <v>583</v>
      </c>
      <c r="J100" s="288"/>
      <c r="K100" s="248" t="s">
        <v>583</v>
      </c>
      <c r="L100" s="267" t="s">
        <v>583</v>
      </c>
      <c r="M100" s="250" t="s">
        <v>583</v>
      </c>
      <c r="N100" s="288"/>
      <c r="O100" s="248" t="s">
        <v>583</v>
      </c>
      <c r="P100" s="267" t="s">
        <v>583</v>
      </c>
      <c r="Q100" s="250" t="s">
        <v>583</v>
      </c>
      <c r="R100" s="288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 t="s">
        <v>583</v>
      </c>
      <c r="F101" s="288"/>
      <c r="G101" s="248" t="s">
        <v>583</v>
      </c>
      <c r="H101" s="267" t="s">
        <v>583</v>
      </c>
      <c r="I101" s="250" t="s">
        <v>583</v>
      </c>
      <c r="J101" s="288"/>
      <c r="K101" s="248" t="s">
        <v>583</v>
      </c>
      <c r="L101" s="267" t="s">
        <v>583</v>
      </c>
      <c r="M101" s="250" t="s">
        <v>583</v>
      </c>
      <c r="N101" s="288"/>
      <c r="O101" s="248" t="s">
        <v>583</v>
      </c>
      <c r="P101" s="267" t="s">
        <v>583</v>
      </c>
      <c r="Q101" s="250" t="s">
        <v>583</v>
      </c>
      <c r="R101" s="288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 t="s">
        <v>583</v>
      </c>
      <c r="F102" s="288"/>
      <c r="G102" s="248" t="s">
        <v>583</v>
      </c>
      <c r="H102" s="267" t="s">
        <v>583</v>
      </c>
      <c r="I102" s="250" t="s">
        <v>583</v>
      </c>
      <c r="J102" s="288"/>
      <c r="K102" s="248" t="s">
        <v>583</v>
      </c>
      <c r="L102" s="267" t="s">
        <v>583</v>
      </c>
      <c r="M102" s="250" t="s">
        <v>583</v>
      </c>
      <c r="N102" s="288"/>
      <c r="O102" s="248" t="s">
        <v>583</v>
      </c>
      <c r="P102" s="267" t="s">
        <v>583</v>
      </c>
      <c r="Q102" s="250" t="s">
        <v>583</v>
      </c>
      <c r="R102" s="288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88"/>
      <c r="K103" s="248" t="s">
        <v>583</v>
      </c>
      <c r="L103" s="267" t="s">
        <v>583</v>
      </c>
      <c r="M103" s="250" t="s">
        <v>583</v>
      </c>
      <c r="N103" s="288"/>
      <c r="O103" s="248" t="s">
        <v>583</v>
      </c>
      <c r="P103" s="267" t="s">
        <v>583</v>
      </c>
      <c r="Q103" s="250" t="s">
        <v>583</v>
      </c>
      <c r="R103" s="288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88"/>
      <c r="O104" s="248" t="s">
        <v>583</v>
      </c>
      <c r="P104" s="267" t="s">
        <v>583</v>
      </c>
      <c r="Q104" s="250" t="s">
        <v>583</v>
      </c>
      <c r="R104" s="288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93"/>
      <c r="O105" s="248" t="s">
        <v>583</v>
      </c>
      <c r="P105" s="267" t="s">
        <v>583</v>
      </c>
      <c r="Q105" s="250" t="s">
        <v>583</v>
      </c>
      <c r="R105" s="293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93"/>
      <c r="O106" s="248" t="s">
        <v>583</v>
      </c>
      <c r="P106" s="267" t="s">
        <v>583</v>
      </c>
      <c r="Q106" s="250" t="s">
        <v>583</v>
      </c>
      <c r="R106" s="293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28935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2082</v>
      </c>
      <c r="V136" s="531">
        <f>MOKUJI!B7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/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38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15</v>
      </c>
      <c r="W4" s="503" t="s">
        <v>30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395" t="s">
        <v>584</v>
      </c>
      <c r="W5" s="338" t="s">
        <v>585</v>
      </c>
      <c r="X5" s="410" t="s">
        <v>586</v>
      </c>
      <c r="Y5" s="380"/>
    </row>
    <row r="6" spans="1:26" s="252" customFormat="1" ht="12.75" customHeight="1" thickTop="1" thickBot="1">
      <c r="A6" s="246">
        <v>214</v>
      </c>
      <c r="B6" s="351" t="s">
        <v>1420</v>
      </c>
      <c r="C6" s="248" t="s">
        <v>339</v>
      </c>
      <c r="D6" s="249">
        <v>790</v>
      </c>
      <c r="E6" s="250">
        <v>0</v>
      </c>
      <c r="F6" s="351" t="s">
        <v>2174</v>
      </c>
      <c r="G6" s="248" t="s">
        <v>2738</v>
      </c>
      <c r="H6" s="249">
        <v>80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1421</v>
      </c>
      <c r="O6" s="248" t="s">
        <v>2288</v>
      </c>
      <c r="P6" s="249">
        <v>20</v>
      </c>
      <c r="Q6" s="250">
        <v>0</v>
      </c>
      <c r="R6" s="351"/>
      <c r="S6" s="248"/>
      <c r="T6" s="249"/>
      <c r="U6" s="407"/>
      <c r="V6" s="419" t="s">
        <v>1422</v>
      </c>
      <c r="W6" s="420" t="s">
        <v>1882</v>
      </c>
      <c r="X6" s="421">
        <v>6700</v>
      </c>
      <c r="Y6" s="422">
        <v>0</v>
      </c>
    </row>
    <row r="7" spans="1:26" s="252" customFormat="1" ht="12.75" customHeight="1" thickTop="1">
      <c r="A7" s="506" t="s">
        <v>31</v>
      </c>
      <c r="B7" s="266"/>
      <c r="C7" s="248" t="s">
        <v>583</v>
      </c>
      <c r="D7" s="249" t="s">
        <v>583</v>
      </c>
      <c r="E7" s="250" t="s">
        <v>583</v>
      </c>
      <c r="F7" s="266" t="s">
        <v>2175</v>
      </c>
      <c r="G7" s="248" t="s">
        <v>2739</v>
      </c>
      <c r="H7" s="249">
        <v>130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51" t="s">
        <v>1423</v>
      </c>
      <c r="O7" s="248" t="s">
        <v>2570</v>
      </c>
      <c r="P7" s="249">
        <v>55</v>
      </c>
      <c r="Q7" s="250">
        <v>0</v>
      </c>
      <c r="R7" s="351"/>
      <c r="S7" s="248"/>
      <c r="T7" s="249"/>
      <c r="U7" s="250"/>
      <c r="V7" s="247" t="s">
        <v>1497</v>
      </c>
      <c r="W7" s="248" t="s">
        <v>342</v>
      </c>
      <c r="X7" s="249">
        <v>120</v>
      </c>
      <c r="Y7" s="250">
        <v>0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51" t="s">
        <v>1424</v>
      </c>
      <c r="O8" s="248" t="s">
        <v>2289</v>
      </c>
      <c r="P8" s="249">
        <v>30</v>
      </c>
      <c r="Q8" s="250">
        <v>0</v>
      </c>
      <c r="R8" s="266"/>
      <c r="S8" s="248"/>
      <c r="T8" s="249"/>
      <c r="U8" s="250"/>
      <c r="V8" s="251" t="s">
        <v>1498</v>
      </c>
      <c r="W8" s="248" t="s">
        <v>341</v>
      </c>
      <c r="X8" s="249">
        <v>25</v>
      </c>
      <c r="Y8" s="250">
        <v>0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 t="s">
        <v>1893</v>
      </c>
      <c r="O9" s="248" t="s">
        <v>2290</v>
      </c>
      <c r="P9" s="249">
        <v>30</v>
      </c>
      <c r="Q9" s="250">
        <v>0</v>
      </c>
      <c r="R9" s="266"/>
      <c r="S9" s="248"/>
      <c r="T9" s="249"/>
      <c r="U9" s="250"/>
      <c r="V9" s="251" t="s">
        <v>1499</v>
      </c>
      <c r="W9" s="248" t="s">
        <v>340</v>
      </c>
      <c r="X9" s="249">
        <v>90</v>
      </c>
      <c r="Y9" s="250">
        <v>0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51" t="s">
        <v>1425</v>
      </c>
      <c r="O10" s="248" t="s">
        <v>2291</v>
      </c>
      <c r="P10" s="249">
        <v>15</v>
      </c>
      <c r="Q10" s="250">
        <v>0</v>
      </c>
      <c r="R10" s="266"/>
      <c r="S10" s="248"/>
      <c r="T10" s="249"/>
      <c r="U10" s="250"/>
      <c r="V10" s="251" t="s">
        <v>1895</v>
      </c>
      <c r="W10" s="248" t="s">
        <v>1894</v>
      </c>
      <c r="X10" s="249">
        <v>70</v>
      </c>
      <c r="Y10" s="250">
        <v>0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51" t="s">
        <v>1426</v>
      </c>
      <c r="O11" s="248" t="s">
        <v>2292</v>
      </c>
      <c r="P11" s="249">
        <v>95</v>
      </c>
      <c r="Q11" s="250">
        <v>0</v>
      </c>
      <c r="R11" s="266"/>
      <c r="S11" s="248"/>
      <c r="T11" s="249"/>
      <c r="U11" s="250"/>
      <c r="V11" s="251" t="s">
        <v>1494</v>
      </c>
      <c r="W11" s="248" t="s">
        <v>343</v>
      </c>
      <c r="X11" s="249">
        <v>30</v>
      </c>
      <c r="Y11" s="250">
        <v>0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51" t="s">
        <v>1427</v>
      </c>
      <c r="O12" s="248" t="s">
        <v>2571</v>
      </c>
      <c r="P12" s="249">
        <v>1510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1428</v>
      </c>
      <c r="O13" s="248" t="s">
        <v>2572</v>
      </c>
      <c r="P13" s="249">
        <v>2310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1429</v>
      </c>
      <c r="O14" s="248" t="s">
        <v>2417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/>
      <c r="O15" s="248" t="s">
        <v>583</v>
      </c>
      <c r="P15" s="249" t="s">
        <v>583</v>
      </c>
      <c r="Q15" s="250" t="s">
        <v>583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51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12125</v>
      </c>
      <c r="B45" s="254"/>
      <c r="C45" s="256" t="str">
        <f>IF(D45=0,"","計")</f>
        <v>計</v>
      </c>
      <c r="D45" s="257">
        <f>SUBTOTAL(9,D6:D44)</f>
        <v>790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7035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 thickBo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395" t="s">
        <v>584</v>
      </c>
      <c r="K48" s="338" t="s">
        <v>585</v>
      </c>
      <c r="L48" s="410" t="s">
        <v>586</v>
      </c>
      <c r="M48" s="429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 thickTop="1" thickBot="1">
      <c r="A49" s="246">
        <v>512</v>
      </c>
      <c r="B49" s="351" t="s">
        <v>1430</v>
      </c>
      <c r="C49" s="248" t="s">
        <v>344</v>
      </c>
      <c r="D49" s="249">
        <v>5</v>
      </c>
      <c r="E49" s="250">
        <v>0</v>
      </c>
      <c r="F49" s="266"/>
      <c r="G49" s="248" t="s">
        <v>583</v>
      </c>
      <c r="H49" s="249" t="s">
        <v>583</v>
      </c>
      <c r="I49" s="407" t="s">
        <v>583</v>
      </c>
      <c r="J49" s="419"/>
      <c r="K49" s="420" t="s">
        <v>583</v>
      </c>
      <c r="L49" s="430" t="s">
        <v>583</v>
      </c>
      <c r="M49" s="422" t="s">
        <v>583</v>
      </c>
      <c r="N49" s="428" t="s">
        <v>1431</v>
      </c>
      <c r="O49" s="248" t="s">
        <v>2573</v>
      </c>
      <c r="P49" s="267">
        <v>365</v>
      </c>
      <c r="Q49" s="250">
        <v>0</v>
      </c>
      <c r="R49" s="266" t="s">
        <v>1500</v>
      </c>
      <c r="S49" s="248" t="s">
        <v>1501</v>
      </c>
      <c r="T49" s="267">
        <v>30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 thickTop="1">
      <c r="A50" s="506" t="s">
        <v>32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350"/>
      <c r="K50" s="248" t="s">
        <v>583</v>
      </c>
      <c r="L50" s="267" t="s">
        <v>583</v>
      </c>
      <c r="M50" s="250" t="s">
        <v>583</v>
      </c>
      <c r="N50" s="351" t="s">
        <v>1432</v>
      </c>
      <c r="O50" s="248" t="s">
        <v>2574</v>
      </c>
      <c r="P50" s="267">
        <v>335</v>
      </c>
      <c r="Q50" s="250">
        <v>0</v>
      </c>
      <c r="R50" s="266" t="s">
        <v>1502</v>
      </c>
      <c r="S50" s="248" t="s">
        <v>345</v>
      </c>
      <c r="T50" s="267">
        <v>180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 thickBo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1433</v>
      </c>
      <c r="O51" s="248" t="s">
        <v>2575</v>
      </c>
      <c r="P51" s="267">
        <v>690</v>
      </c>
      <c r="Q51" s="250">
        <v>0</v>
      </c>
      <c r="R51" s="432" t="s">
        <v>2327</v>
      </c>
      <c r="S51" s="433" t="s">
        <v>2326</v>
      </c>
      <c r="T51" s="434">
        <v>620</v>
      </c>
      <c r="U51" s="38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 thickTop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 t="s">
        <v>1434</v>
      </c>
      <c r="O52" s="248" t="s">
        <v>2576</v>
      </c>
      <c r="P52" s="267">
        <v>1145</v>
      </c>
      <c r="Q52" s="250">
        <v>0</v>
      </c>
      <c r="R52" s="411" t="s">
        <v>1861</v>
      </c>
      <c r="S52" s="412" t="s">
        <v>1863</v>
      </c>
      <c r="T52" s="413">
        <v>700</v>
      </c>
      <c r="U52" s="414">
        <v>0</v>
      </c>
      <c r="V52" s="408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 thickBo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51"/>
      <c r="O53" s="248" t="s">
        <v>583</v>
      </c>
      <c r="P53" s="267" t="s">
        <v>583</v>
      </c>
      <c r="Q53" s="250" t="s">
        <v>583</v>
      </c>
      <c r="R53" s="415" t="s">
        <v>1862</v>
      </c>
      <c r="S53" s="416" t="s">
        <v>1864</v>
      </c>
      <c r="T53" s="417">
        <v>270</v>
      </c>
      <c r="U53" s="418">
        <v>0</v>
      </c>
      <c r="V53" s="408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 thickTop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51"/>
      <c r="O54" s="248" t="s">
        <v>583</v>
      </c>
      <c r="P54" s="267" t="s">
        <v>583</v>
      </c>
      <c r="Q54" s="250" t="s">
        <v>583</v>
      </c>
      <c r="R54" s="454"/>
      <c r="S54" s="457"/>
      <c r="T54" s="455"/>
      <c r="U54" s="456"/>
      <c r="V54" s="408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51"/>
      <c r="O55" s="270" t="s">
        <v>583</v>
      </c>
      <c r="P55" s="271" t="s">
        <v>583</v>
      </c>
      <c r="Q55" s="250" t="s">
        <v>583</v>
      </c>
      <c r="R55" s="337"/>
      <c r="S55" s="270" t="s">
        <v>583</v>
      </c>
      <c r="T55" s="271" t="s">
        <v>583</v>
      </c>
      <c r="U55" s="258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4340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1800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16465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MOKUJI!J13</f>
        <v>45931</v>
      </c>
      <c r="W136" s="532"/>
      <c r="X136" s="532"/>
      <c r="Y136" s="532"/>
    </row>
    <row r="137" spans="1:25" ht="13.5" customHeight="1" thickBot="1">
      <c r="A137" s="332" t="s">
        <v>2183</v>
      </c>
    </row>
    <row r="138" spans="1:25" ht="13.5" customHeight="1" thickTop="1" thickBot="1">
      <c r="A138" s="332" t="s">
        <v>2475</v>
      </c>
      <c r="C138" s="406"/>
      <c r="D138" s="332" t="s">
        <v>2156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W4:Y4"/>
    <mergeCell ref="W47:Y47"/>
    <mergeCell ref="S4:U4"/>
    <mergeCell ref="R117:U134"/>
    <mergeCell ref="W77:Y77"/>
    <mergeCell ref="W97:Y97"/>
    <mergeCell ref="S77:U77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B135:E135"/>
    <mergeCell ref="F135:I135"/>
    <mergeCell ref="F117:I134"/>
    <mergeCell ref="C97:E97"/>
    <mergeCell ref="B117:E134"/>
    <mergeCell ref="O4:Q4"/>
    <mergeCell ref="K4:M4"/>
    <mergeCell ref="O47:Q47"/>
    <mergeCell ref="K77:M77"/>
    <mergeCell ref="K47:M47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Normal="90" zoomScaleSheetLayoutView="10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39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15</v>
      </c>
      <c r="S4" s="503" t="s">
        <v>30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516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1435</v>
      </c>
      <c r="O6" s="248" t="s">
        <v>2453</v>
      </c>
      <c r="P6" s="249">
        <v>585</v>
      </c>
      <c r="Q6" s="250">
        <v>0</v>
      </c>
      <c r="R6" s="317" t="s">
        <v>1503</v>
      </c>
      <c r="S6" s="248" t="s">
        <v>347</v>
      </c>
      <c r="T6" s="249">
        <v>100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33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1436</v>
      </c>
      <c r="O7" s="248" t="s">
        <v>2577</v>
      </c>
      <c r="P7" s="249">
        <v>55</v>
      </c>
      <c r="Q7" s="250">
        <v>0</v>
      </c>
      <c r="R7" s="266" t="s">
        <v>1504</v>
      </c>
      <c r="S7" s="248" t="s">
        <v>346</v>
      </c>
      <c r="T7" s="249">
        <v>620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 t="s">
        <v>1505</v>
      </c>
      <c r="S8" s="248" t="s">
        <v>338</v>
      </c>
      <c r="T8" s="249">
        <v>100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hidden="1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hidden="1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hidden="1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1460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15</v>
      </c>
      <c r="S47" s="503" t="s">
        <v>30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511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1437</v>
      </c>
      <c r="O49" s="248" t="s">
        <v>2328</v>
      </c>
      <c r="P49" s="267">
        <v>15</v>
      </c>
      <c r="Q49" s="250">
        <v>0</v>
      </c>
      <c r="R49" s="266" t="s">
        <v>1506</v>
      </c>
      <c r="S49" s="248" t="s">
        <v>349</v>
      </c>
      <c r="T49" s="267">
        <v>215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34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1438</v>
      </c>
      <c r="O50" s="248" t="s">
        <v>2293</v>
      </c>
      <c r="P50" s="267">
        <v>55</v>
      </c>
      <c r="Q50" s="250">
        <v>0</v>
      </c>
      <c r="R50" s="266" t="s">
        <v>1507</v>
      </c>
      <c r="S50" s="248" t="s">
        <v>350</v>
      </c>
      <c r="T50" s="267">
        <v>110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1439</v>
      </c>
      <c r="O51" s="248" t="s">
        <v>2578</v>
      </c>
      <c r="P51" s="267">
        <v>200</v>
      </c>
      <c r="Q51" s="250">
        <v>0</v>
      </c>
      <c r="R51" s="266" t="s">
        <v>1508</v>
      </c>
      <c r="S51" s="248" t="s">
        <v>348</v>
      </c>
      <c r="T51" s="267">
        <v>10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1440</v>
      </c>
      <c r="O52" s="248" t="s">
        <v>2294</v>
      </c>
      <c r="P52" s="267">
        <v>85</v>
      </c>
      <c r="Q52" s="250">
        <v>0</v>
      </c>
      <c r="R52" s="266" t="s">
        <v>2372</v>
      </c>
      <c r="S52" s="248" t="s">
        <v>2373</v>
      </c>
      <c r="T52" s="267">
        <v>90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1441</v>
      </c>
      <c r="O53" s="248" t="s">
        <v>2295</v>
      </c>
      <c r="P53" s="267">
        <v>70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850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15</v>
      </c>
      <c r="S77" s="503" t="s">
        <v>30</v>
      </c>
      <c r="T77" s="504"/>
      <c r="U77" s="505"/>
      <c r="V77" s="238"/>
      <c r="W77" s="503"/>
      <c r="X77" s="504"/>
      <c r="Y77" s="505"/>
    </row>
    <row r="78" spans="1:25" s="265" customFormat="1" ht="12.75" customHeight="1" thickBo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338" t="s">
        <v>585</v>
      </c>
      <c r="P78" s="243" t="s">
        <v>586</v>
      </c>
      <c r="Q78" s="244"/>
      <c r="R78" s="395" t="s">
        <v>584</v>
      </c>
      <c r="S78" s="338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518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9" t="s">
        <v>1442</v>
      </c>
      <c r="O79" s="340" t="s">
        <v>2418</v>
      </c>
      <c r="P79" s="346">
        <v>55</v>
      </c>
      <c r="Q79" s="250">
        <v>0</v>
      </c>
      <c r="R79" s="404" t="s">
        <v>2374</v>
      </c>
      <c r="S79" s="401" t="s">
        <v>2375</v>
      </c>
      <c r="T79" s="346">
        <v>250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35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9" t="s">
        <v>1443</v>
      </c>
      <c r="O80" s="343" t="s">
        <v>2454</v>
      </c>
      <c r="P80" s="346">
        <v>35</v>
      </c>
      <c r="Q80" s="250">
        <v>0</v>
      </c>
      <c r="R80" s="337" t="s">
        <v>2376</v>
      </c>
      <c r="S80" s="270" t="s">
        <v>2377</v>
      </c>
      <c r="T80" s="346">
        <v>80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9" t="s">
        <v>1444</v>
      </c>
      <c r="O81" s="343" t="s">
        <v>2579</v>
      </c>
      <c r="P81" s="346">
        <v>135</v>
      </c>
      <c r="Q81" s="250">
        <v>0</v>
      </c>
      <c r="R81" s="337" t="s">
        <v>2378</v>
      </c>
      <c r="S81" s="270" t="s">
        <v>2379</v>
      </c>
      <c r="T81" s="346">
        <v>55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 thickBo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9"/>
      <c r="O82" s="344" t="s">
        <v>583</v>
      </c>
      <c r="P82" s="346" t="s">
        <v>583</v>
      </c>
      <c r="Q82" s="250" t="s">
        <v>583</v>
      </c>
      <c r="R82" s="337" t="s">
        <v>2380</v>
      </c>
      <c r="S82" s="270" t="s">
        <v>2381</v>
      </c>
      <c r="T82" s="346">
        <v>300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317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>
        <v>0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76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910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685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15</v>
      </c>
      <c r="S97" s="503" t="s">
        <v>30</v>
      </c>
      <c r="T97" s="504"/>
      <c r="U97" s="505"/>
      <c r="V97" s="238"/>
      <c r="W97" s="503"/>
      <c r="X97" s="504"/>
      <c r="Y97" s="505"/>
    </row>
    <row r="98" spans="1:25" s="286" customFormat="1" ht="13.5" customHeight="1" thickBo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338" t="s">
        <v>585</v>
      </c>
      <c r="P98" s="243" t="s">
        <v>586</v>
      </c>
      <c r="Q98" s="244"/>
      <c r="R98" s="395" t="s">
        <v>584</v>
      </c>
      <c r="S98" s="338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517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9" t="s">
        <v>1445</v>
      </c>
      <c r="O99" s="340" t="s">
        <v>2046</v>
      </c>
      <c r="P99" s="346">
        <v>110</v>
      </c>
      <c r="Q99" s="250">
        <v>0</v>
      </c>
      <c r="R99" s="404" t="s">
        <v>2382</v>
      </c>
      <c r="S99" s="401" t="s">
        <v>2383</v>
      </c>
      <c r="T99" s="346">
        <v>150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36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349" t="s">
        <v>1446</v>
      </c>
      <c r="O100" s="343" t="s">
        <v>2047</v>
      </c>
      <c r="P100" s="346">
        <v>70</v>
      </c>
      <c r="Q100" s="250">
        <v>0</v>
      </c>
      <c r="R100" s="337" t="s">
        <v>2384</v>
      </c>
      <c r="S100" s="270" t="s">
        <v>2385</v>
      </c>
      <c r="T100" s="346">
        <v>125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 thickBo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49" t="s">
        <v>1447</v>
      </c>
      <c r="O101" s="344" t="s">
        <v>2048</v>
      </c>
      <c r="P101" s="346">
        <v>85</v>
      </c>
      <c r="Q101" s="250">
        <v>0</v>
      </c>
      <c r="R101" s="317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>
        <v>0</v>
      </c>
      <c r="R103" s="266"/>
      <c r="S103" s="248" t="s">
        <v>583</v>
      </c>
      <c r="T103" s="267" t="s">
        <v>583</v>
      </c>
      <c r="U103" s="250">
        <v>0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540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265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275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3760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MOKUJI!J14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N117:Q134"/>
    <mergeCell ref="V136:Y136"/>
    <mergeCell ref="N135:Q135"/>
    <mergeCell ref="R135:U135"/>
    <mergeCell ref="V135:Y135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A50:A57"/>
    <mergeCell ref="C77:E77"/>
    <mergeCell ref="G77:I77"/>
    <mergeCell ref="O97:Q97"/>
    <mergeCell ref="K77:M77"/>
    <mergeCell ref="O77:Q77"/>
    <mergeCell ref="S97:U97"/>
    <mergeCell ref="W97:Y97"/>
    <mergeCell ref="A100:A107"/>
    <mergeCell ref="A80:A87"/>
    <mergeCell ref="C97:E97"/>
    <mergeCell ref="G97:I97"/>
    <mergeCell ref="K97:M97"/>
    <mergeCell ref="A117:A124"/>
    <mergeCell ref="B135:E135"/>
    <mergeCell ref="F135:I135"/>
    <mergeCell ref="J135:M135"/>
    <mergeCell ref="J117:M134"/>
    <mergeCell ref="F117:I134"/>
    <mergeCell ref="B117:E134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40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208</v>
      </c>
      <c r="B6" s="351" t="s">
        <v>2460</v>
      </c>
      <c r="C6" s="248" t="s">
        <v>2461</v>
      </c>
      <c r="D6" s="249">
        <v>1520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1449</v>
      </c>
      <c r="O6" s="248" t="s">
        <v>2580</v>
      </c>
      <c r="P6" s="249">
        <v>3260</v>
      </c>
      <c r="Q6" s="250">
        <v>0</v>
      </c>
      <c r="R6" s="351"/>
      <c r="S6" s="248"/>
      <c r="T6" s="249"/>
      <c r="U6" s="250"/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37</v>
      </c>
      <c r="B7" s="351" t="s">
        <v>1448</v>
      </c>
      <c r="C7" s="248" t="s">
        <v>75</v>
      </c>
      <c r="D7" s="249">
        <v>1510</v>
      </c>
      <c r="E7" s="250">
        <v>0</v>
      </c>
      <c r="F7" s="351"/>
      <c r="G7" s="248" t="s">
        <v>583</v>
      </c>
      <c r="H7" s="249" t="s">
        <v>583</v>
      </c>
      <c r="I7" s="250" t="s">
        <v>583</v>
      </c>
      <c r="J7" s="351"/>
      <c r="K7" s="248" t="s">
        <v>583</v>
      </c>
      <c r="L7" s="249" t="s">
        <v>583</v>
      </c>
      <c r="M7" s="250" t="s">
        <v>583</v>
      </c>
      <c r="N7" s="351" t="s">
        <v>1450</v>
      </c>
      <c r="O7" s="248" t="s">
        <v>2581</v>
      </c>
      <c r="P7" s="249">
        <v>3445</v>
      </c>
      <c r="Q7" s="250">
        <v>0</v>
      </c>
      <c r="R7" s="351"/>
      <c r="S7" s="248"/>
      <c r="T7" s="249"/>
      <c r="U7" s="250"/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51" t="s">
        <v>766</v>
      </c>
      <c r="C8" s="248" t="s">
        <v>73</v>
      </c>
      <c r="D8" s="249">
        <v>20</v>
      </c>
      <c r="E8" s="250">
        <v>0</v>
      </c>
      <c r="F8" s="351"/>
      <c r="G8" s="248" t="s">
        <v>583</v>
      </c>
      <c r="H8" s="249" t="s">
        <v>583</v>
      </c>
      <c r="I8" s="250" t="s">
        <v>583</v>
      </c>
      <c r="J8" s="351"/>
      <c r="K8" s="248" t="s">
        <v>583</v>
      </c>
      <c r="L8" s="249" t="s">
        <v>583</v>
      </c>
      <c r="M8" s="250" t="s">
        <v>583</v>
      </c>
      <c r="N8" s="351" t="s">
        <v>1451</v>
      </c>
      <c r="O8" s="248" t="s">
        <v>2582</v>
      </c>
      <c r="P8" s="249">
        <v>3925</v>
      </c>
      <c r="Q8" s="250">
        <v>0</v>
      </c>
      <c r="R8" s="351"/>
      <c r="S8" s="248"/>
      <c r="T8" s="249"/>
      <c r="U8" s="250"/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5" t="s">
        <v>1453</v>
      </c>
      <c r="C9" s="248" t="s">
        <v>2583</v>
      </c>
      <c r="D9" s="249">
        <v>160</v>
      </c>
      <c r="E9" s="250">
        <v>0</v>
      </c>
      <c r="F9" s="351"/>
      <c r="G9" s="248" t="s">
        <v>583</v>
      </c>
      <c r="H9" s="249" t="s">
        <v>583</v>
      </c>
      <c r="I9" s="250" t="s">
        <v>583</v>
      </c>
      <c r="J9" s="351"/>
      <c r="K9" s="248" t="s">
        <v>583</v>
      </c>
      <c r="L9" s="249" t="s">
        <v>583</v>
      </c>
      <c r="M9" s="250" t="s">
        <v>583</v>
      </c>
      <c r="N9" s="351" t="s">
        <v>1452</v>
      </c>
      <c r="O9" s="248" t="s">
        <v>2296</v>
      </c>
      <c r="P9" s="249">
        <v>160</v>
      </c>
      <c r="Q9" s="250">
        <v>0</v>
      </c>
      <c r="R9" s="351"/>
      <c r="S9" s="248"/>
      <c r="T9" s="249"/>
      <c r="U9" s="250"/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51" t="s">
        <v>1455</v>
      </c>
      <c r="C10" s="248" t="s">
        <v>76</v>
      </c>
      <c r="D10" s="249">
        <v>260</v>
      </c>
      <c r="E10" s="250">
        <v>0</v>
      </c>
      <c r="F10" s="351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1454</v>
      </c>
      <c r="O10" s="248" t="s">
        <v>2584</v>
      </c>
      <c r="P10" s="249">
        <v>2275</v>
      </c>
      <c r="Q10" s="250">
        <v>0</v>
      </c>
      <c r="R10" s="266"/>
      <c r="S10" s="248"/>
      <c r="T10" s="249"/>
      <c r="U10" s="250"/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51" t="s">
        <v>1457</v>
      </c>
      <c r="C11" s="248" t="s">
        <v>77</v>
      </c>
      <c r="D11" s="249">
        <v>35</v>
      </c>
      <c r="E11" s="250">
        <v>0</v>
      </c>
      <c r="F11" s="351"/>
      <c r="G11" s="248" t="s">
        <v>583</v>
      </c>
      <c r="H11" s="249" t="s">
        <v>583</v>
      </c>
      <c r="I11" s="250" t="s">
        <v>583</v>
      </c>
      <c r="J11" s="351"/>
      <c r="K11" s="248" t="s">
        <v>583</v>
      </c>
      <c r="L11" s="249" t="s">
        <v>583</v>
      </c>
      <c r="M11" s="250" t="s">
        <v>583</v>
      </c>
      <c r="N11" s="351" t="s">
        <v>1456</v>
      </c>
      <c r="O11" s="248" t="s">
        <v>2585</v>
      </c>
      <c r="P11" s="249">
        <v>875</v>
      </c>
      <c r="Q11" s="250">
        <v>0</v>
      </c>
      <c r="R11" s="266"/>
      <c r="S11" s="248"/>
      <c r="T11" s="249"/>
      <c r="U11" s="250"/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51"/>
      <c r="C12" s="248" t="s">
        <v>583</v>
      </c>
      <c r="D12" s="249" t="s">
        <v>583</v>
      </c>
      <c r="E12" s="250" t="s">
        <v>583</v>
      </c>
      <c r="F12" s="351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1458</v>
      </c>
      <c r="O12" s="248" t="s">
        <v>2297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51"/>
      <c r="C13" s="248" t="s">
        <v>583</v>
      </c>
      <c r="D13" s="249" t="s">
        <v>583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51" t="s">
        <v>1459</v>
      </c>
      <c r="O13" s="248" t="s">
        <v>2586</v>
      </c>
      <c r="P13" s="249">
        <v>265</v>
      </c>
      <c r="Q13" s="250">
        <v>0</v>
      </c>
      <c r="R13" s="266"/>
      <c r="S13" s="248"/>
      <c r="T13" s="249"/>
      <c r="U13" s="250"/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51" t="s">
        <v>1460</v>
      </c>
      <c r="O14" s="248" t="s">
        <v>2587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3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51" t="s">
        <v>1461</v>
      </c>
      <c r="O15" s="248" t="s">
        <v>2298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51"/>
      <c r="O16" s="248" t="s">
        <v>583</v>
      </c>
      <c r="P16" s="249" t="s">
        <v>583</v>
      </c>
      <c r="Q16" s="250" t="s">
        <v>583</v>
      </c>
      <c r="R16" s="266"/>
      <c r="S16" s="248"/>
      <c r="T16" s="249"/>
      <c r="U16" s="250"/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19325</v>
      </c>
      <c r="B45" s="254"/>
      <c r="C45" s="256" t="str">
        <f>IF(D45=0,"","計")</f>
        <v>計</v>
      </c>
      <c r="D45" s="257">
        <f>SUBTOTAL(9,D6:D44)</f>
        <v>3505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15820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211</v>
      </c>
      <c r="B49" s="351" t="s">
        <v>1462</v>
      </c>
      <c r="C49" s="248" t="s">
        <v>78</v>
      </c>
      <c r="D49" s="249">
        <v>2690</v>
      </c>
      <c r="E49" s="250">
        <v>0</v>
      </c>
      <c r="F49" s="351" t="s">
        <v>1463</v>
      </c>
      <c r="G49" s="248" t="s">
        <v>2740</v>
      </c>
      <c r="H49" s="249">
        <v>180</v>
      </c>
      <c r="I49" s="250">
        <v>0</v>
      </c>
      <c r="J49" s="351"/>
      <c r="K49" s="248" t="s">
        <v>583</v>
      </c>
      <c r="L49" s="267" t="s">
        <v>583</v>
      </c>
      <c r="M49" s="250" t="s">
        <v>583</v>
      </c>
      <c r="N49" s="351" t="s">
        <v>1464</v>
      </c>
      <c r="O49" s="248" t="s">
        <v>2588</v>
      </c>
      <c r="P49" s="267">
        <v>1425</v>
      </c>
      <c r="Q49" s="250">
        <v>0</v>
      </c>
      <c r="R49" s="351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38</v>
      </c>
      <c r="B50" s="266"/>
      <c r="C50" s="248" t="s">
        <v>583</v>
      </c>
      <c r="D50" s="249" t="s">
        <v>583</v>
      </c>
      <c r="E50" s="250">
        <v>0</v>
      </c>
      <c r="F50" s="266"/>
      <c r="G50" s="248" t="s">
        <v>583</v>
      </c>
      <c r="H50" s="249" t="s">
        <v>583</v>
      </c>
      <c r="I50" s="250">
        <v>0</v>
      </c>
      <c r="J50" s="351"/>
      <c r="K50" s="248" t="s">
        <v>583</v>
      </c>
      <c r="L50" s="267" t="s">
        <v>583</v>
      </c>
      <c r="M50" s="250" t="s">
        <v>583</v>
      </c>
      <c r="N50" s="351" t="s">
        <v>1465</v>
      </c>
      <c r="O50" s="248" t="s">
        <v>2589</v>
      </c>
      <c r="P50" s="267">
        <v>2890</v>
      </c>
      <c r="Q50" s="250">
        <v>0</v>
      </c>
      <c r="R50" s="351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>
        <v>0</v>
      </c>
      <c r="F51" s="266"/>
      <c r="G51" s="248" t="s">
        <v>583</v>
      </c>
      <c r="H51" s="249" t="s">
        <v>583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351" t="s">
        <v>1466</v>
      </c>
      <c r="O51" s="248" t="s">
        <v>2419</v>
      </c>
      <c r="P51" s="267">
        <v>245</v>
      </c>
      <c r="Q51" s="250">
        <v>0</v>
      </c>
      <c r="R51" s="266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266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>
        <v>0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7430</v>
      </c>
      <c r="B75" s="275"/>
      <c r="C75" s="256" t="str">
        <f>IF(D75=0,"","計")</f>
        <v>計</v>
      </c>
      <c r="D75" s="271">
        <f>SUBTOTAL(9,D49:D74)</f>
        <v>2690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/>
      <c r="S77" s="503" t="s">
        <v>39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219</v>
      </c>
      <c r="B79" s="351" t="s">
        <v>1467</v>
      </c>
      <c r="C79" s="248" t="s">
        <v>79</v>
      </c>
      <c r="D79" s="267">
        <v>510</v>
      </c>
      <c r="E79" s="250">
        <v>0</v>
      </c>
      <c r="F79" s="351" t="s">
        <v>1468</v>
      </c>
      <c r="G79" s="248" t="s">
        <v>2741</v>
      </c>
      <c r="H79" s="267">
        <v>90</v>
      </c>
      <c r="I79" s="250">
        <v>0</v>
      </c>
      <c r="J79" s="351"/>
      <c r="K79" s="248" t="s">
        <v>583</v>
      </c>
      <c r="L79" s="267" t="s">
        <v>583</v>
      </c>
      <c r="M79" s="250" t="s">
        <v>583</v>
      </c>
      <c r="N79" s="351" t="s">
        <v>1469</v>
      </c>
      <c r="O79" s="248" t="s">
        <v>2590</v>
      </c>
      <c r="P79" s="267">
        <v>1765</v>
      </c>
      <c r="Q79" s="250">
        <v>0</v>
      </c>
      <c r="R79" s="351" t="s">
        <v>1470</v>
      </c>
      <c r="S79" s="248" t="s">
        <v>79</v>
      </c>
      <c r="T79" s="267">
        <v>3845</v>
      </c>
      <c r="U79" s="250">
        <v>0</v>
      </c>
      <c r="V79" s="347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40</v>
      </c>
      <c r="B80" s="266"/>
      <c r="C80" s="248" t="s">
        <v>583</v>
      </c>
      <c r="D80" s="267" t="s">
        <v>583</v>
      </c>
      <c r="E80" s="250">
        <v>0</v>
      </c>
      <c r="F80" s="266"/>
      <c r="G80" s="248" t="s">
        <v>583</v>
      </c>
      <c r="H80" s="267" t="s">
        <v>583</v>
      </c>
      <c r="I80" s="250">
        <v>0</v>
      </c>
      <c r="J80" s="351"/>
      <c r="K80" s="248" t="s">
        <v>583</v>
      </c>
      <c r="L80" s="267" t="s">
        <v>583</v>
      </c>
      <c r="M80" s="250" t="s">
        <v>583</v>
      </c>
      <c r="N80" s="351" t="s">
        <v>1471</v>
      </c>
      <c r="O80" s="248" t="s">
        <v>2591</v>
      </c>
      <c r="P80" s="267">
        <v>1965</v>
      </c>
      <c r="Q80" s="250">
        <v>0</v>
      </c>
      <c r="R80" s="266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>
        <v>0</v>
      </c>
      <c r="F81" s="266"/>
      <c r="G81" s="248" t="s">
        <v>583</v>
      </c>
      <c r="H81" s="267" t="s">
        <v>583</v>
      </c>
      <c r="I81" s="250">
        <v>0</v>
      </c>
      <c r="J81" s="266"/>
      <c r="K81" s="248" t="s">
        <v>583</v>
      </c>
      <c r="L81" s="267" t="s">
        <v>583</v>
      </c>
      <c r="M81" s="250" t="s">
        <v>583</v>
      </c>
      <c r="N81" s="351" t="s">
        <v>1472</v>
      </c>
      <c r="O81" s="248" t="s">
        <v>2592</v>
      </c>
      <c r="P81" s="267">
        <v>70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51" t="s">
        <v>1473</v>
      </c>
      <c r="O82" s="248" t="s">
        <v>2420</v>
      </c>
      <c r="P82" s="267">
        <v>60</v>
      </c>
      <c r="Q82" s="250">
        <v>0</v>
      </c>
      <c r="R82" s="266"/>
      <c r="S82" s="248" t="s">
        <v>583</v>
      </c>
      <c r="T82" s="267" t="s">
        <v>583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51" t="s">
        <v>1474</v>
      </c>
      <c r="O83" s="248" t="s">
        <v>2593</v>
      </c>
      <c r="P83" s="267">
        <v>185</v>
      </c>
      <c r="Q83" s="250">
        <v>0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76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>
        <v>0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8490</v>
      </c>
      <c r="B95" s="289"/>
      <c r="C95" s="256" t="str">
        <f>IF(D95=0,"","計")</f>
        <v>計</v>
      </c>
      <c r="D95" s="271">
        <f>SUBTOTAL(9,D79:D94)</f>
        <v>510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90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541</v>
      </c>
      <c r="B99" s="351" t="s">
        <v>1475</v>
      </c>
      <c r="C99" s="248" t="s">
        <v>80</v>
      </c>
      <c r="D99" s="267">
        <v>1470</v>
      </c>
      <c r="E99" s="250">
        <v>0</v>
      </c>
      <c r="F99" s="351" t="s">
        <v>1476</v>
      </c>
      <c r="G99" s="248" t="s">
        <v>2742</v>
      </c>
      <c r="H99" s="267">
        <v>120</v>
      </c>
      <c r="I99" s="250">
        <v>0</v>
      </c>
      <c r="J99" s="351"/>
      <c r="K99" s="248" t="s">
        <v>583</v>
      </c>
      <c r="L99" s="267" t="s">
        <v>583</v>
      </c>
      <c r="M99" s="250" t="s">
        <v>583</v>
      </c>
      <c r="N99" s="351" t="s">
        <v>1477</v>
      </c>
      <c r="O99" s="248" t="s">
        <v>2594</v>
      </c>
      <c r="P99" s="267">
        <v>2115</v>
      </c>
      <c r="Q99" s="250">
        <v>0</v>
      </c>
      <c r="R99" s="266"/>
      <c r="S99" s="248" t="s">
        <v>583</v>
      </c>
      <c r="T99" s="267" t="s">
        <v>583</v>
      </c>
      <c r="U99" s="250" t="s">
        <v>583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41</v>
      </c>
      <c r="B100" s="351" t="s">
        <v>1478</v>
      </c>
      <c r="C100" s="248" t="s">
        <v>81</v>
      </c>
      <c r="D100" s="267">
        <v>360</v>
      </c>
      <c r="E100" s="250">
        <v>0</v>
      </c>
      <c r="F100" s="351"/>
      <c r="G100" s="248" t="s">
        <v>583</v>
      </c>
      <c r="H100" s="267" t="s">
        <v>583</v>
      </c>
      <c r="I100" s="250">
        <v>0</v>
      </c>
      <c r="J100" s="266"/>
      <c r="K100" s="248" t="s">
        <v>583</v>
      </c>
      <c r="L100" s="267" t="s">
        <v>583</v>
      </c>
      <c r="M100" s="250" t="s">
        <v>583</v>
      </c>
      <c r="N100" s="351" t="s">
        <v>1479</v>
      </c>
      <c r="O100" s="248" t="s">
        <v>2595</v>
      </c>
      <c r="P100" s="267">
        <v>895</v>
      </c>
      <c r="Q100" s="250">
        <v>0</v>
      </c>
      <c r="R100" s="266"/>
      <c r="S100" s="248" t="s">
        <v>583</v>
      </c>
      <c r="T100" s="267" t="s">
        <v>583</v>
      </c>
      <c r="U100" s="250" t="s">
        <v>583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351" t="s">
        <v>1480</v>
      </c>
      <c r="C101" s="248" t="s">
        <v>82</v>
      </c>
      <c r="D101" s="267">
        <v>90</v>
      </c>
      <c r="E101" s="250">
        <v>0</v>
      </c>
      <c r="F101" s="266"/>
      <c r="G101" s="248" t="s">
        <v>583</v>
      </c>
      <c r="H101" s="267" t="s">
        <v>583</v>
      </c>
      <c r="I101" s="250">
        <v>0</v>
      </c>
      <c r="J101" s="266"/>
      <c r="K101" s="248" t="s">
        <v>583</v>
      </c>
      <c r="L101" s="267" t="s">
        <v>583</v>
      </c>
      <c r="M101" s="250" t="s">
        <v>583</v>
      </c>
      <c r="N101" s="351" t="s">
        <v>1481</v>
      </c>
      <c r="O101" s="248" t="s">
        <v>2299</v>
      </c>
      <c r="P101" s="267">
        <v>1095</v>
      </c>
      <c r="Q101" s="250">
        <v>0</v>
      </c>
      <c r="R101" s="266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351" t="s">
        <v>1482</v>
      </c>
      <c r="C102" s="248" t="s">
        <v>83</v>
      </c>
      <c r="D102" s="267">
        <v>80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 t="s">
        <v>1483</v>
      </c>
      <c r="O102" s="248" t="s">
        <v>2596</v>
      </c>
      <c r="P102" s="267">
        <v>370</v>
      </c>
      <c r="Q102" s="250">
        <v>0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351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customHeight="1">
      <c r="A104" s="506"/>
      <c r="B104" s="266"/>
      <c r="C104" s="248" t="s">
        <v>583</v>
      </c>
      <c r="D104" s="267" t="s">
        <v>583</v>
      </c>
      <c r="E104" s="250">
        <v>0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>
        <v>0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>
        <v>0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6595</v>
      </c>
      <c r="B115" s="294"/>
      <c r="C115" s="256" t="str">
        <f>IF(D115=0,"","計")</f>
        <v>計</v>
      </c>
      <c r="D115" s="271">
        <f>SUBTOTAL(9,D99:D114)</f>
        <v>2000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120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4475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hidden="1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hidden="1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hidden="1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hidden="1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41840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MOKUJI!J15</f>
        <v>45853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17:Y134"/>
    <mergeCell ref="R117:U134"/>
    <mergeCell ref="V136:Y136"/>
    <mergeCell ref="N135:Q135"/>
    <mergeCell ref="R135:U135"/>
    <mergeCell ref="V135:Y135"/>
    <mergeCell ref="N117:Q134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A50:A57"/>
    <mergeCell ref="C47:E47"/>
    <mergeCell ref="K77:M77"/>
    <mergeCell ref="O77:Q77"/>
    <mergeCell ref="S77:U77"/>
    <mergeCell ref="W1:X1"/>
    <mergeCell ref="R2:X2"/>
    <mergeCell ref="Q1:R1"/>
    <mergeCell ref="P2:Q2"/>
    <mergeCell ref="S1:T1"/>
    <mergeCell ref="A7:A14"/>
    <mergeCell ref="G4:I4"/>
    <mergeCell ref="J2:K2"/>
    <mergeCell ref="A1:B1"/>
    <mergeCell ref="L2:M2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117:A124"/>
    <mergeCell ref="C97:E97"/>
    <mergeCell ref="A100:A107"/>
    <mergeCell ref="B117:E134"/>
    <mergeCell ref="A80:A87"/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41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545</v>
      </c>
      <c r="B6" s="347" t="s">
        <v>1484</v>
      </c>
      <c r="C6" s="248" t="s">
        <v>351</v>
      </c>
      <c r="D6" s="249">
        <v>110</v>
      </c>
      <c r="E6" s="250">
        <v>0</v>
      </c>
      <c r="F6" s="347" t="s">
        <v>1485</v>
      </c>
      <c r="G6" s="248" t="s">
        <v>2743</v>
      </c>
      <c r="H6" s="249">
        <v>70</v>
      </c>
      <c r="I6" s="250">
        <v>0</v>
      </c>
      <c r="J6" s="266"/>
      <c r="K6" s="248" t="s">
        <v>583</v>
      </c>
      <c r="L6" s="249" t="s">
        <v>583</v>
      </c>
      <c r="M6" s="250" t="s">
        <v>583</v>
      </c>
      <c r="N6" s="348" t="s">
        <v>1486</v>
      </c>
      <c r="O6" s="248" t="s">
        <v>2597</v>
      </c>
      <c r="P6" s="249">
        <v>145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42</v>
      </c>
      <c r="B7" s="347" t="s">
        <v>1487</v>
      </c>
      <c r="C7" s="248" t="s">
        <v>352</v>
      </c>
      <c r="D7" s="249">
        <v>1150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1488</v>
      </c>
      <c r="O7" s="248" t="s">
        <v>2598</v>
      </c>
      <c r="P7" s="249">
        <v>840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1489</v>
      </c>
      <c r="C8" s="248" t="s">
        <v>354</v>
      </c>
      <c r="D8" s="249">
        <v>230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1490</v>
      </c>
      <c r="O8" s="248" t="s">
        <v>2599</v>
      </c>
      <c r="P8" s="249">
        <v>1845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767</v>
      </c>
      <c r="C9" s="248" t="s">
        <v>355</v>
      </c>
      <c r="D9" s="249">
        <v>50</v>
      </c>
      <c r="E9" s="250">
        <v>0</v>
      </c>
      <c r="F9" s="266"/>
      <c r="G9" s="248" t="s">
        <v>583</v>
      </c>
      <c r="H9" s="249" t="s">
        <v>583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347" t="s">
        <v>1492</v>
      </c>
      <c r="O9" s="248" t="s">
        <v>2600</v>
      </c>
      <c r="P9" s="249">
        <v>670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1491</v>
      </c>
      <c r="C10" s="248" t="s">
        <v>353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347" t="s">
        <v>1495</v>
      </c>
      <c r="O10" s="248" t="s">
        <v>2300</v>
      </c>
      <c r="P10" s="249">
        <v>220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5370</v>
      </c>
      <c r="B45" s="254"/>
      <c r="C45" s="256" t="str">
        <f>IF(D45=0,"","計")</f>
        <v>計</v>
      </c>
      <c r="D45" s="257">
        <f>SUBTOTAL(9,D6:D44)</f>
        <v>1580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3720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/>
      <c r="S47" s="503"/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548</v>
      </c>
      <c r="B49" s="347" t="s">
        <v>1496</v>
      </c>
      <c r="C49" s="248" t="s">
        <v>356</v>
      </c>
      <c r="D49" s="249">
        <v>75</v>
      </c>
      <c r="E49" s="250">
        <v>0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1509</v>
      </c>
      <c r="O49" s="248" t="s">
        <v>2601</v>
      </c>
      <c r="P49" s="267">
        <v>1525</v>
      </c>
      <c r="Q49" s="250">
        <v>0</v>
      </c>
      <c r="R49" s="266"/>
      <c r="S49" s="248" t="s">
        <v>583</v>
      </c>
      <c r="T49" s="267" t="s">
        <v>583</v>
      </c>
      <c r="U49" s="250" t="s">
        <v>583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43</v>
      </c>
      <c r="B50" s="347" t="s">
        <v>1510</v>
      </c>
      <c r="C50" s="248" t="s">
        <v>358</v>
      </c>
      <c r="D50" s="249">
        <v>70</v>
      </c>
      <c r="E50" s="250">
        <v>0</v>
      </c>
      <c r="F50" s="347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1512</v>
      </c>
      <c r="O50" s="248" t="s">
        <v>2602</v>
      </c>
      <c r="P50" s="267">
        <v>175</v>
      </c>
      <c r="Q50" s="250">
        <v>0</v>
      </c>
      <c r="R50" s="266"/>
      <c r="S50" s="248" t="s">
        <v>583</v>
      </c>
      <c r="T50" s="267" t="s">
        <v>583</v>
      </c>
      <c r="U50" s="250" t="s">
        <v>583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347" t="s">
        <v>1511</v>
      </c>
      <c r="C51" s="248" t="s">
        <v>359</v>
      </c>
      <c r="D51" s="249">
        <v>30</v>
      </c>
      <c r="E51" s="250">
        <v>0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1514</v>
      </c>
      <c r="O51" s="248" t="s">
        <v>2301</v>
      </c>
      <c r="P51" s="267">
        <v>65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347" t="s">
        <v>1513</v>
      </c>
      <c r="C52" s="248" t="s">
        <v>357</v>
      </c>
      <c r="D52" s="249">
        <v>120</v>
      </c>
      <c r="E52" s="250">
        <v>0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1515</v>
      </c>
      <c r="O52" s="248" t="s">
        <v>2302</v>
      </c>
      <c r="P52" s="267">
        <v>145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1516</v>
      </c>
      <c r="O53" s="248" t="s">
        <v>2603</v>
      </c>
      <c r="P53" s="267">
        <v>900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3105</v>
      </c>
      <c r="B75" s="275"/>
      <c r="C75" s="256" t="str">
        <f>IF(D75=0,"","計")</f>
        <v>計</v>
      </c>
      <c r="D75" s="271">
        <f>SUBTOTAL(9,D49:D74)</f>
        <v>295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2810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76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8475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MOKUJI!J16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42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554</v>
      </c>
      <c r="B6" s="347" t="s">
        <v>1517</v>
      </c>
      <c r="C6" s="248" t="s">
        <v>360</v>
      </c>
      <c r="D6" s="249">
        <v>420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1518</v>
      </c>
      <c r="O6" s="248" t="s">
        <v>2604</v>
      </c>
      <c r="P6" s="249">
        <v>365</v>
      </c>
      <c r="Q6" s="250">
        <v>0</v>
      </c>
      <c r="R6" s="317"/>
      <c r="S6" s="248" t="s">
        <v>583</v>
      </c>
      <c r="T6" s="249" t="s">
        <v>583</v>
      </c>
      <c r="U6" s="250" t="s">
        <v>583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44</v>
      </c>
      <c r="B7" s="347" t="s">
        <v>1519</v>
      </c>
      <c r="C7" s="248" t="s">
        <v>1859</v>
      </c>
      <c r="D7" s="249">
        <v>70</v>
      </c>
      <c r="E7" s="250">
        <v>0</v>
      </c>
      <c r="F7" s="266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1520</v>
      </c>
      <c r="O7" s="248" t="s">
        <v>2605</v>
      </c>
      <c r="P7" s="249">
        <v>3600</v>
      </c>
      <c r="Q7" s="250">
        <v>0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1521</v>
      </c>
      <c r="C8" s="248" t="s">
        <v>361</v>
      </c>
      <c r="D8" s="249">
        <v>15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1522</v>
      </c>
      <c r="O8" s="248" t="s">
        <v>2303</v>
      </c>
      <c r="P8" s="249">
        <v>145</v>
      </c>
      <c r="Q8" s="250">
        <v>0</v>
      </c>
      <c r="R8" s="266"/>
      <c r="S8" s="248" t="s">
        <v>583</v>
      </c>
      <c r="T8" s="249" t="s">
        <v>583</v>
      </c>
      <c r="U8" s="250" t="s">
        <v>583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768</v>
      </c>
      <c r="C9" s="248" t="s">
        <v>362</v>
      </c>
      <c r="D9" s="249">
        <v>15</v>
      </c>
      <c r="E9" s="250">
        <v>0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1523</v>
      </c>
      <c r="O9" s="248" t="s">
        <v>2304</v>
      </c>
      <c r="P9" s="249">
        <v>290</v>
      </c>
      <c r="Q9" s="250">
        <v>0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347" t="s">
        <v>1524</v>
      </c>
      <c r="C10" s="248" t="s">
        <v>363</v>
      </c>
      <c r="D10" s="249">
        <v>40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1525</v>
      </c>
      <c r="O10" s="248" t="s">
        <v>2455</v>
      </c>
      <c r="P10" s="249">
        <v>60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47" t="s">
        <v>1526</v>
      </c>
      <c r="C11" s="248" t="s">
        <v>364</v>
      </c>
      <c r="D11" s="249">
        <v>10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1527</v>
      </c>
      <c r="O11" s="248" t="s">
        <v>2305</v>
      </c>
      <c r="P11" s="249">
        <v>175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347" t="s">
        <v>1528</v>
      </c>
      <c r="C12" s="248" t="s">
        <v>365</v>
      </c>
      <c r="D12" s="249">
        <v>10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1529</v>
      </c>
      <c r="O12" s="248" t="s">
        <v>2606</v>
      </c>
      <c r="P12" s="249">
        <v>900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347" t="s">
        <v>1530</v>
      </c>
      <c r="C13" s="248" t="s">
        <v>366</v>
      </c>
      <c r="D13" s="249">
        <v>10</v>
      </c>
      <c r="E13" s="250">
        <v>0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 t="s">
        <v>1531</v>
      </c>
      <c r="O13" s="248" t="s">
        <v>2306</v>
      </c>
      <c r="P13" s="249">
        <v>925</v>
      </c>
      <c r="Q13" s="250">
        <v>0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347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47" t="s">
        <v>1532</v>
      </c>
      <c r="O14" s="248" t="s">
        <v>2307</v>
      </c>
      <c r="P14" s="249">
        <v>65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47" t="s">
        <v>1533</v>
      </c>
      <c r="O15" s="248" t="s">
        <v>2607</v>
      </c>
      <c r="P15" s="249">
        <v>445</v>
      </c>
      <c r="Q15" s="250">
        <v>0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>
        <v>0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47" t="s">
        <v>1534</v>
      </c>
      <c r="O16" s="248" t="s">
        <v>2608</v>
      </c>
      <c r="P16" s="249">
        <v>155</v>
      </c>
      <c r="Q16" s="250">
        <v>0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>
        <v>0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47" t="s">
        <v>1535</v>
      </c>
      <c r="O17" s="248" t="s">
        <v>2308</v>
      </c>
      <c r="P17" s="249">
        <v>605</v>
      </c>
      <c r="Q17" s="250">
        <v>0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347" t="s">
        <v>1536</v>
      </c>
      <c r="O18" s="248" t="s">
        <v>2609</v>
      </c>
      <c r="P18" s="249">
        <v>1415</v>
      </c>
      <c r="Q18" s="250">
        <v>0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347" t="s">
        <v>1537</v>
      </c>
      <c r="O19" s="248" t="s">
        <v>2322</v>
      </c>
      <c r="P19" s="249">
        <v>180</v>
      </c>
      <c r="Q19" s="250">
        <v>0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347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347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347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347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9915</v>
      </c>
      <c r="B45" s="254"/>
      <c r="C45" s="256" t="str">
        <f>IF(D45=0,"","計")</f>
        <v>計</v>
      </c>
      <c r="D45" s="257">
        <f>SUBTOTAL(9,D6:D44)</f>
        <v>590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9325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9915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MOKUJI!J17</f>
        <v>45809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A7:A14"/>
    <mergeCell ref="A80:A87"/>
    <mergeCell ref="C77:E77"/>
    <mergeCell ref="A100:A107"/>
    <mergeCell ref="A117:A124"/>
    <mergeCell ref="C97:E97"/>
    <mergeCell ref="B117:E134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43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13</v>
      </c>
      <c r="W4" s="503" t="s">
        <v>45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207</v>
      </c>
      <c r="B6" s="351" t="s">
        <v>1538</v>
      </c>
      <c r="C6" s="248" t="s">
        <v>367</v>
      </c>
      <c r="D6" s="249">
        <v>510</v>
      </c>
      <c r="E6" s="250">
        <v>0</v>
      </c>
      <c r="F6" s="351" t="s">
        <v>2533</v>
      </c>
      <c r="G6" s="248" t="s">
        <v>2744</v>
      </c>
      <c r="H6" s="249">
        <v>90</v>
      </c>
      <c r="I6" s="250">
        <v>0</v>
      </c>
      <c r="J6" s="351"/>
      <c r="K6" s="248" t="s">
        <v>583</v>
      </c>
      <c r="L6" s="249" t="s">
        <v>583</v>
      </c>
      <c r="M6" s="250" t="s">
        <v>583</v>
      </c>
      <c r="N6" s="351" t="s">
        <v>2534</v>
      </c>
      <c r="O6" s="340" t="s">
        <v>2610</v>
      </c>
      <c r="P6" s="341">
        <v>1040</v>
      </c>
      <c r="Q6" s="250">
        <v>0</v>
      </c>
      <c r="R6" s="387"/>
      <c r="S6" s="401"/>
      <c r="T6" s="341"/>
      <c r="U6" s="250"/>
      <c r="V6" s="351" t="s">
        <v>1539</v>
      </c>
      <c r="W6" s="248" t="s">
        <v>1855</v>
      </c>
      <c r="X6" s="249">
        <v>2810</v>
      </c>
      <c r="Y6" s="250">
        <v>0</v>
      </c>
    </row>
    <row r="7" spans="1:26" s="252" customFormat="1" ht="12.75" customHeight="1">
      <c r="A7" s="506" t="s">
        <v>46</v>
      </c>
      <c r="B7" s="351" t="s">
        <v>1540</v>
      </c>
      <c r="C7" s="248" t="s">
        <v>369</v>
      </c>
      <c r="D7" s="249">
        <v>140</v>
      </c>
      <c r="E7" s="250">
        <v>0</v>
      </c>
      <c r="F7" s="351" t="s">
        <v>772</v>
      </c>
      <c r="G7" s="248" t="s">
        <v>2745</v>
      </c>
      <c r="H7" s="249">
        <v>130</v>
      </c>
      <c r="I7" s="250">
        <v>0</v>
      </c>
      <c r="J7" s="351"/>
      <c r="K7" s="248" t="s">
        <v>583</v>
      </c>
      <c r="L7" s="249" t="s">
        <v>583</v>
      </c>
      <c r="M7" s="250" t="s">
        <v>583</v>
      </c>
      <c r="N7" s="351" t="s">
        <v>1541</v>
      </c>
      <c r="O7" s="343" t="s">
        <v>2611</v>
      </c>
      <c r="P7" s="341">
        <v>2265</v>
      </c>
      <c r="Q7" s="250">
        <v>0</v>
      </c>
      <c r="R7" s="387"/>
      <c r="S7" s="248"/>
      <c r="T7" s="341"/>
      <c r="U7" s="250"/>
      <c r="V7" s="351" t="s">
        <v>1544</v>
      </c>
      <c r="W7" s="248" t="s">
        <v>370</v>
      </c>
      <c r="X7" s="249">
        <v>4210</v>
      </c>
      <c r="Y7" s="250">
        <v>0</v>
      </c>
    </row>
    <row r="8" spans="1:26" s="252" customFormat="1" ht="12.75" customHeight="1">
      <c r="A8" s="506"/>
      <c r="B8" s="351" t="s">
        <v>1542</v>
      </c>
      <c r="C8" s="248" t="s">
        <v>2612</v>
      </c>
      <c r="D8" s="249">
        <v>330</v>
      </c>
      <c r="E8" s="250">
        <v>0</v>
      </c>
      <c r="F8" s="351" t="s">
        <v>773</v>
      </c>
      <c r="G8" s="248" t="s">
        <v>2746</v>
      </c>
      <c r="H8" s="249">
        <v>220</v>
      </c>
      <c r="I8" s="250">
        <v>0</v>
      </c>
      <c r="J8" s="351"/>
      <c r="K8" s="248" t="s">
        <v>583</v>
      </c>
      <c r="L8" s="249" t="s">
        <v>583</v>
      </c>
      <c r="M8" s="250" t="s">
        <v>583</v>
      </c>
      <c r="N8" s="351" t="s">
        <v>1543</v>
      </c>
      <c r="O8" s="343" t="s">
        <v>2613</v>
      </c>
      <c r="P8" s="341">
        <v>3800</v>
      </c>
      <c r="Q8" s="250">
        <v>0</v>
      </c>
      <c r="R8" s="387"/>
      <c r="S8" s="248"/>
      <c r="T8" s="341"/>
      <c r="U8" s="250"/>
      <c r="V8" s="351" t="s">
        <v>1547</v>
      </c>
      <c r="W8" s="248" t="s">
        <v>371</v>
      </c>
      <c r="X8" s="249">
        <v>1710</v>
      </c>
      <c r="Y8" s="250">
        <v>0</v>
      </c>
    </row>
    <row r="9" spans="1:26" s="252" customFormat="1" ht="12.75" customHeight="1">
      <c r="A9" s="506"/>
      <c r="B9" s="385" t="s">
        <v>1545</v>
      </c>
      <c r="C9" s="248" t="s">
        <v>368</v>
      </c>
      <c r="D9" s="249">
        <v>550</v>
      </c>
      <c r="E9" s="250">
        <v>0</v>
      </c>
      <c r="F9" s="266" t="s">
        <v>774</v>
      </c>
      <c r="G9" s="248" t="s">
        <v>2747</v>
      </c>
      <c r="H9" s="249">
        <v>210</v>
      </c>
      <c r="I9" s="250">
        <v>0</v>
      </c>
      <c r="J9" s="351"/>
      <c r="K9" s="248" t="s">
        <v>583</v>
      </c>
      <c r="L9" s="249" t="s">
        <v>583</v>
      </c>
      <c r="M9" s="250" t="s">
        <v>583</v>
      </c>
      <c r="N9" s="351" t="s">
        <v>1546</v>
      </c>
      <c r="O9" s="343" t="s">
        <v>2614</v>
      </c>
      <c r="P9" s="341">
        <v>3115</v>
      </c>
      <c r="Q9" s="250">
        <v>0</v>
      </c>
      <c r="R9" s="387"/>
      <c r="S9" s="248"/>
      <c r="T9" s="341"/>
      <c r="U9" s="250"/>
      <c r="V9" s="351" t="s">
        <v>1550</v>
      </c>
      <c r="W9" s="248" t="s">
        <v>372</v>
      </c>
      <c r="X9" s="249">
        <v>2110</v>
      </c>
      <c r="Y9" s="250">
        <v>0</v>
      </c>
    </row>
    <row r="10" spans="1:26" s="252" customFormat="1" ht="12.75" customHeight="1">
      <c r="A10" s="506"/>
      <c r="B10" s="351" t="s">
        <v>1548</v>
      </c>
      <c r="C10" s="248" t="s">
        <v>2615</v>
      </c>
      <c r="D10" s="249">
        <v>80</v>
      </c>
      <c r="E10" s="250">
        <v>0</v>
      </c>
      <c r="F10" s="266"/>
      <c r="G10" s="248" t="s">
        <v>583</v>
      </c>
      <c r="H10" s="249" t="s">
        <v>583</v>
      </c>
      <c r="I10" s="250" t="s">
        <v>583</v>
      </c>
      <c r="J10" s="351"/>
      <c r="K10" s="248" t="s">
        <v>583</v>
      </c>
      <c r="L10" s="249" t="s">
        <v>583</v>
      </c>
      <c r="M10" s="250" t="s">
        <v>583</v>
      </c>
      <c r="N10" s="351" t="s">
        <v>1549</v>
      </c>
      <c r="O10" s="343" t="s">
        <v>2616</v>
      </c>
      <c r="P10" s="341">
        <v>1325</v>
      </c>
      <c r="Q10" s="250">
        <v>0</v>
      </c>
      <c r="R10" s="387"/>
      <c r="S10" s="248"/>
      <c r="T10" s="341"/>
      <c r="U10" s="250"/>
      <c r="V10" s="351" t="s">
        <v>1553</v>
      </c>
      <c r="W10" s="248" t="s">
        <v>373</v>
      </c>
      <c r="X10" s="249">
        <v>2400</v>
      </c>
      <c r="Y10" s="250">
        <v>0</v>
      </c>
    </row>
    <row r="11" spans="1:26" s="252" customFormat="1" ht="12.75" customHeight="1">
      <c r="A11" s="506"/>
      <c r="B11" s="351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>
        <v>0</v>
      </c>
      <c r="J11" s="351"/>
      <c r="K11" s="248" t="s">
        <v>583</v>
      </c>
      <c r="L11" s="249" t="s">
        <v>583</v>
      </c>
      <c r="M11" s="250" t="s">
        <v>583</v>
      </c>
      <c r="N11" s="351" t="s">
        <v>1551</v>
      </c>
      <c r="O11" s="343" t="s">
        <v>2617</v>
      </c>
      <c r="P11" s="341">
        <v>2660</v>
      </c>
      <c r="Q11" s="250">
        <v>0</v>
      </c>
      <c r="R11" s="387"/>
      <c r="S11" s="248"/>
      <c r="T11" s="341"/>
      <c r="U11" s="250"/>
      <c r="V11" s="351" t="s">
        <v>1555</v>
      </c>
      <c r="W11" s="248" t="s">
        <v>375</v>
      </c>
      <c r="X11" s="249">
        <v>2470</v>
      </c>
      <c r="Y11" s="250">
        <v>0</v>
      </c>
    </row>
    <row r="12" spans="1:26" s="252" customFormat="1" ht="12.75" customHeight="1">
      <c r="A12" s="506"/>
      <c r="B12" s="351"/>
      <c r="C12" s="248" t="s">
        <v>583</v>
      </c>
      <c r="D12" s="249" t="s">
        <v>583</v>
      </c>
      <c r="E12" s="250">
        <v>0</v>
      </c>
      <c r="F12" s="266"/>
      <c r="G12" s="248" t="s">
        <v>583</v>
      </c>
      <c r="H12" s="249" t="s">
        <v>583</v>
      </c>
      <c r="I12" s="250" t="s">
        <v>583</v>
      </c>
      <c r="J12" s="351"/>
      <c r="K12" s="248" t="s">
        <v>583</v>
      </c>
      <c r="L12" s="249" t="s">
        <v>583</v>
      </c>
      <c r="M12" s="250" t="s">
        <v>583</v>
      </c>
      <c r="N12" s="351" t="s">
        <v>1552</v>
      </c>
      <c r="O12" s="343" t="s">
        <v>2618</v>
      </c>
      <c r="P12" s="341">
        <v>430</v>
      </c>
      <c r="Q12" s="250">
        <v>0</v>
      </c>
      <c r="R12" s="387"/>
      <c r="S12" s="248"/>
      <c r="T12" s="341"/>
      <c r="U12" s="250"/>
      <c r="V12" s="351" t="s">
        <v>1557</v>
      </c>
      <c r="W12" s="248" t="s">
        <v>376</v>
      </c>
      <c r="X12" s="249">
        <v>3810</v>
      </c>
      <c r="Y12" s="250">
        <v>0</v>
      </c>
    </row>
    <row r="13" spans="1:26" s="252" customFormat="1" ht="12.75" customHeight="1" thickBo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351"/>
      <c r="K13" s="248" t="s">
        <v>583</v>
      </c>
      <c r="L13" s="249" t="s">
        <v>583</v>
      </c>
      <c r="M13" s="250" t="s">
        <v>583</v>
      </c>
      <c r="N13" s="351" t="s">
        <v>1554</v>
      </c>
      <c r="O13" s="372" t="s">
        <v>2619</v>
      </c>
      <c r="P13" s="341">
        <v>1615</v>
      </c>
      <c r="Q13" s="250">
        <v>0</v>
      </c>
      <c r="R13" s="387"/>
      <c r="S13" s="248"/>
      <c r="T13" s="341"/>
      <c r="U13" s="250"/>
      <c r="V13" s="351" t="s">
        <v>1559</v>
      </c>
      <c r="W13" s="248" t="s">
        <v>377</v>
      </c>
      <c r="X13" s="249">
        <v>3050</v>
      </c>
      <c r="Y13" s="250">
        <v>0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387" t="s">
        <v>1556</v>
      </c>
      <c r="O14" s="345" t="s">
        <v>2620</v>
      </c>
      <c r="P14" s="341">
        <v>205</v>
      </c>
      <c r="Q14" s="250">
        <v>0</v>
      </c>
      <c r="R14" s="387"/>
      <c r="S14" s="248"/>
      <c r="T14" s="341"/>
      <c r="U14" s="250"/>
      <c r="V14" s="351" t="s">
        <v>1560</v>
      </c>
      <c r="W14" s="248" t="s">
        <v>378</v>
      </c>
      <c r="X14" s="249">
        <v>3480</v>
      </c>
      <c r="Y14" s="250">
        <v>0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387" t="s">
        <v>1558</v>
      </c>
      <c r="O15" s="270" t="s">
        <v>2151</v>
      </c>
      <c r="P15" s="341">
        <v>80</v>
      </c>
      <c r="Q15" s="250">
        <v>0</v>
      </c>
      <c r="R15" s="266"/>
      <c r="S15" s="248"/>
      <c r="T15" s="249"/>
      <c r="U15" s="250"/>
      <c r="V15" s="351" t="s">
        <v>1561</v>
      </c>
      <c r="W15" s="248" t="s">
        <v>379</v>
      </c>
      <c r="X15" s="249">
        <v>2730</v>
      </c>
      <c r="Y15" s="250">
        <v>0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387" t="s">
        <v>2190</v>
      </c>
      <c r="O16" s="270" t="s">
        <v>2517</v>
      </c>
      <c r="P16" s="341">
        <v>35</v>
      </c>
      <c r="Q16" s="250">
        <v>0</v>
      </c>
      <c r="R16" s="266"/>
      <c r="S16" s="248"/>
      <c r="T16" s="249"/>
      <c r="U16" s="250"/>
      <c r="V16" s="351" t="s">
        <v>2356</v>
      </c>
      <c r="W16" s="248" t="s">
        <v>385</v>
      </c>
      <c r="X16" s="249">
        <v>2430</v>
      </c>
      <c r="Y16" s="250">
        <v>0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351"/>
      <c r="O17" s="248" t="s">
        <v>583</v>
      </c>
      <c r="P17" s="249" t="s">
        <v>583</v>
      </c>
      <c r="Q17" s="250" t="s">
        <v>583</v>
      </c>
      <c r="R17" s="266"/>
      <c r="S17" s="248"/>
      <c r="T17" s="249"/>
      <c r="U17" s="250"/>
      <c r="V17" s="351" t="s">
        <v>2357</v>
      </c>
      <c r="W17" s="248" t="s">
        <v>382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/>
      <c r="T18" s="249"/>
      <c r="U18" s="250"/>
      <c r="V18" s="351" t="s">
        <v>2358</v>
      </c>
      <c r="W18" s="248" t="s">
        <v>384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/>
      <c r="T19" s="249"/>
      <c r="U19" s="250"/>
      <c r="V19" s="351" t="s">
        <v>2359</v>
      </c>
      <c r="W19" s="248" t="s">
        <v>386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/>
      <c r="T20" s="249"/>
      <c r="U20" s="250"/>
      <c r="V20" s="3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351"/>
      <c r="W21" s="248" t="s">
        <v>583</v>
      </c>
      <c r="X21" s="249" t="s">
        <v>583</v>
      </c>
      <c r="Y21" s="250">
        <v>0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3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3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51000</v>
      </c>
      <c r="B45" s="254"/>
      <c r="C45" s="256" t="str">
        <f>IF(D45=0,"","計")</f>
        <v>計</v>
      </c>
      <c r="D45" s="257">
        <f>SUBTOTAL(9,D6:D44)</f>
        <v>1610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16570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32170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51000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MOKUJI!J18</f>
        <v>45931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N2:O2"/>
    <mergeCell ref="L2:M2"/>
    <mergeCell ref="H2:I2"/>
    <mergeCell ref="A1:B1"/>
    <mergeCell ref="A2:B2"/>
    <mergeCell ref="C1:G1"/>
    <mergeCell ref="C2:G2"/>
    <mergeCell ref="H1:I1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A100:A107"/>
    <mergeCell ref="A50:A57"/>
    <mergeCell ref="G47:I47"/>
    <mergeCell ref="C97:E97"/>
    <mergeCell ref="A7:A14"/>
    <mergeCell ref="A80:A87"/>
    <mergeCell ref="G77:I77"/>
    <mergeCell ref="C77:E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44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631</v>
      </c>
      <c r="B6" s="347" t="s">
        <v>1562</v>
      </c>
      <c r="C6" s="248" t="s">
        <v>380</v>
      </c>
      <c r="D6" s="249">
        <v>180</v>
      </c>
      <c r="E6" s="250">
        <v>0</v>
      </c>
      <c r="F6" s="347" t="s">
        <v>1565</v>
      </c>
      <c r="G6" s="248" t="s">
        <v>2748</v>
      </c>
      <c r="H6" s="249">
        <v>130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1563</v>
      </c>
      <c r="O6" s="248" t="s">
        <v>2621</v>
      </c>
      <c r="P6" s="249">
        <v>150</v>
      </c>
      <c r="Q6" s="250">
        <v>0</v>
      </c>
      <c r="R6" s="348" t="s">
        <v>1571</v>
      </c>
      <c r="S6" s="248" t="s">
        <v>387</v>
      </c>
      <c r="T6" s="249">
        <v>2930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47</v>
      </c>
      <c r="B7" s="347" t="s">
        <v>1564</v>
      </c>
      <c r="C7" s="248" t="s">
        <v>383</v>
      </c>
      <c r="D7" s="249">
        <v>20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1566</v>
      </c>
      <c r="O7" s="248" t="s">
        <v>2323</v>
      </c>
      <c r="P7" s="249">
        <v>140</v>
      </c>
      <c r="Q7" s="250">
        <v>0</v>
      </c>
      <c r="R7" s="347" t="s">
        <v>1573</v>
      </c>
      <c r="S7" s="248" t="s">
        <v>388</v>
      </c>
      <c r="T7" s="249">
        <v>2870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1567</v>
      </c>
      <c r="C8" s="248" t="s">
        <v>381</v>
      </c>
      <c r="D8" s="249">
        <v>35</v>
      </c>
      <c r="E8" s="250">
        <v>0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1568</v>
      </c>
      <c r="O8" s="248" t="s">
        <v>2622</v>
      </c>
      <c r="P8" s="249">
        <v>405</v>
      </c>
      <c r="Q8" s="250">
        <v>0</v>
      </c>
      <c r="R8" s="347" t="s">
        <v>1574</v>
      </c>
      <c r="S8" s="248" t="s">
        <v>389</v>
      </c>
      <c r="T8" s="249">
        <v>2600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1569</v>
      </c>
      <c r="O9" s="248" t="s">
        <v>2623</v>
      </c>
      <c r="P9" s="249">
        <v>475</v>
      </c>
      <c r="Q9" s="250">
        <v>0</v>
      </c>
      <c r="R9" s="347" t="s">
        <v>1575</v>
      </c>
      <c r="S9" s="248" t="s">
        <v>390</v>
      </c>
      <c r="T9" s="249">
        <v>380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1570</v>
      </c>
      <c r="O10" s="248" t="s">
        <v>2624</v>
      </c>
      <c r="P10" s="249">
        <v>410</v>
      </c>
      <c r="Q10" s="250">
        <v>0</v>
      </c>
      <c r="R10" s="347" t="s">
        <v>1576</v>
      </c>
      <c r="S10" s="248" t="s">
        <v>391</v>
      </c>
      <c r="T10" s="249">
        <v>860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1572</v>
      </c>
      <c r="O11" s="248" t="s">
        <v>2625</v>
      </c>
      <c r="P11" s="249">
        <v>70</v>
      </c>
      <c r="Q11" s="250">
        <v>0</v>
      </c>
      <c r="R11" s="347" t="s">
        <v>1577</v>
      </c>
      <c r="S11" s="248" t="s">
        <v>392</v>
      </c>
      <c r="T11" s="249">
        <v>130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347" t="s">
        <v>1578</v>
      </c>
      <c r="S12" s="248" t="s">
        <v>393</v>
      </c>
      <c r="T12" s="249">
        <v>430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>
        <v>0</v>
      </c>
      <c r="R13" s="347" t="s">
        <v>1579</v>
      </c>
      <c r="S13" s="248" t="s">
        <v>394</v>
      </c>
      <c r="T13" s="249">
        <v>1110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347" t="s">
        <v>1580</v>
      </c>
      <c r="S14" s="248" t="s">
        <v>395</v>
      </c>
      <c r="T14" s="249">
        <v>920</v>
      </c>
      <c r="U14" s="250">
        <v>0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347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347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14245</v>
      </c>
      <c r="B45" s="254"/>
      <c r="C45" s="256" t="str">
        <f>IF(D45=0,"","計")</f>
        <v>計</v>
      </c>
      <c r="D45" s="257">
        <f>SUBTOTAL(9,D6:D44)</f>
        <v>235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12230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14245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MOKUJI!J19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47:M47"/>
    <mergeCell ref="L2:M2"/>
    <mergeCell ref="N2:O2"/>
    <mergeCell ref="J2:K2"/>
    <mergeCell ref="J1:M1"/>
    <mergeCell ref="N1:O1"/>
    <mergeCell ref="K4:M4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A1:B1"/>
    <mergeCell ref="H1:I1"/>
    <mergeCell ref="C1:G1"/>
    <mergeCell ref="C2:G2"/>
    <mergeCell ref="A2:B2"/>
    <mergeCell ref="H2:I2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45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635</v>
      </c>
      <c r="B6" s="351" t="s">
        <v>1581</v>
      </c>
      <c r="C6" s="248" t="s">
        <v>2458</v>
      </c>
      <c r="D6" s="249">
        <v>20</v>
      </c>
      <c r="E6" s="250">
        <v>0</v>
      </c>
      <c r="F6" s="351"/>
      <c r="G6" s="248" t="s">
        <v>583</v>
      </c>
      <c r="H6" s="249" t="s">
        <v>583</v>
      </c>
      <c r="I6" s="250" t="s">
        <v>583</v>
      </c>
      <c r="J6" s="351"/>
      <c r="K6" s="248" t="s">
        <v>583</v>
      </c>
      <c r="L6" s="249" t="s">
        <v>583</v>
      </c>
      <c r="M6" s="250" t="s">
        <v>583</v>
      </c>
      <c r="N6" s="351" t="s">
        <v>1582</v>
      </c>
      <c r="O6" s="248" t="s">
        <v>2152</v>
      </c>
      <c r="P6" s="249">
        <v>195</v>
      </c>
      <c r="Q6" s="250">
        <v>0</v>
      </c>
      <c r="R6" s="351" t="s">
        <v>1583</v>
      </c>
      <c r="S6" s="248" t="s">
        <v>396</v>
      </c>
      <c r="T6" s="249">
        <v>1300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48</v>
      </c>
      <c r="B7" s="266"/>
      <c r="C7" s="248" t="s">
        <v>583</v>
      </c>
      <c r="D7" s="249" t="s">
        <v>583</v>
      </c>
      <c r="E7" s="250" t="s">
        <v>583</v>
      </c>
      <c r="F7" s="351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51" t="s">
        <v>1584</v>
      </c>
      <c r="O7" s="248" t="s">
        <v>2421</v>
      </c>
      <c r="P7" s="249">
        <v>755</v>
      </c>
      <c r="Q7" s="250">
        <v>0</v>
      </c>
      <c r="R7" s="351" t="s">
        <v>1585</v>
      </c>
      <c r="S7" s="248" t="s">
        <v>397</v>
      </c>
      <c r="T7" s="249">
        <v>630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51" t="s">
        <v>1586</v>
      </c>
      <c r="O8" s="248" t="s">
        <v>2626</v>
      </c>
      <c r="P8" s="249">
        <v>765</v>
      </c>
      <c r="Q8" s="250">
        <v>0</v>
      </c>
      <c r="R8" s="351" t="s">
        <v>1587</v>
      </c>
      <c r="S8" s="248" t="s">
        <v>398</v>
      </c>
      <c r="T8" s="249">
        <v>260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51"/>
      <c r="O9" s="248" t="s">
        <v>583</v>
      </c>
      <c r="P9" s="249" t="s">
        <v>583</v>
      </c>
      <c r="Q9" s="250" t="s">
        <v>583</v>
      </c>
      <c r="R9" s="351" t="s">
        <v>1588</v>
      </c>
      <c r="S9" s="248" t="s">
        <v>399</v>
      </c>
      <c r="T9" s="249">
        <v>510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351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4435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2700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637</v>
      </c>
      <c r="B49" s="351" t="s">
        <v>1589</v>
      </c>
      <c r="C49" s="248" t="s">
        <v>374</v>
      </c>
      <c r="D49" s="249">
        <v>125</v>
      </c>
      <c r="E49" s="250">
        <v>0</v>
      </c>
      <c r="F49" s="351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51" t="s">
        <v>1590</v>
      </c>
      <c r="O49" s="248" t="s">
        <v>2627</v>
      </c>
      <c r="P49" s="267">
        <v>365</v>
      </c>
      <c r="Q49" s="250">
        <v>0</v>
      </c>
      <c r="R49" s="351" t="s">
        <v>1591</v>
      </c>
      <c r="S49" s="248" t="s">
        <v>400</v>
      </c>
      <c r="T49" s="267">
        <v>3620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49</v>
      </c>
      <c r="B50" s="351" t="s">
        <v>1592</v>
      </c>
      <c r="C50" s="248" t="s">
        <v>401</v>
      </c>
      <c r="D50" s="249">
        <v>10</v>
      </c>
      <c r="E50" s="250">
        <v>0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51" t="s">
        <v>1593</v>
      </c>
      <c r="O50" s="248" t="s">
        <v>2628</v>
      </c>
      <c r="P50" s="267">
        <v>260</v>
      </c>
      <c r="Q50" s="250">
        <v>0</v>
      </c>
      <c r="R50" s="351" t="s">
        <v>1594</v>
      </c>
      <c r="S50" s="248" t="s">
        <v>402</v>
      </c>
      <c r="T50" s="267">
        <v>720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51" t="s">
        <v>1596</v>
      </c>
      <c r="O51" s="248" t="s">
        <v>2153</v>
      </c>
      <c r="P51" s="267">
        <v>15</v>
      </c>
      <c r="Q51" s="250">
        <v>0</v>
      </c>
      <c r="R51" s="351" t="s">
        <v>1595</v>
      </c>
      <c r="S51" s="248" t="s">
        <v>403</v>
      </c>
      <c r="T51" s="267">
        <v>40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51"/>
      <c r="O52" s="248" t="s">
        <v>583</v>
      </c>
      <c r="P52" s="267" t="s">
        <v>583</v>
      </c>
      <c r="Q52" s="250" t="s">
        <v>583</v>
      </c>
      <c r="R52" s="351" t="s">
        <v>1597</v>
      </c>
      <c r="S52" s="248" t="s">
        <v>404</v>
      </c>
      <c r="T52" s="267">
        <v>630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351"/>
      <c r="S53" s="248" t="s">
        <v>583</v>
      </c>
      <c r="T53" s="267" t="s">
        <v>583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>
        <v>0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5785</v>
      </c>
      <c r="B75" s="275"/>
      <c r="C75" s="256" t="str">
        <f>IF(D75=0,"","計")</f>
        <v>計</v>
      </c>
      <c r="D75" s="271">
        <f>SUBTOTAL(9,D49:D74)</f>
        <v>135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640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13</v>
      </c>
      <c r="S77" s="503" t="s">
        <v>45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640</v>
      </c>
      <c r="B79" s="351" t="s">
        <v>1598</v>
      </c>
      <c r="C79" s="248" t="s">
        <v>2422</v>
      </c>
      <c r="D79" s="267">
        <v>40</v>
      </c>
      <c r="E79" s="250">
        <v>0</v>
      </c>
      <c r="F79" s="351"/>
      <c r="G79" s="248" t="s">
        <v>583</v>
      </c>
      <c r="H79" s="267" t="s">
        <v>583</v>
      </c>
      <c r="I79" s="250" t="s">
        <v>583</v>
      </c>
      <c r="J79" s="351"/>
      <c r="K79" s="248" t="s">
        <v>583</v>
      </c>
      <c r="L79" s="267" t="s">
        <v>583</v>
      </c>
      <c r="M79" s="250" t="s">
        <v>583</v>
      </c>
      <c r="N79" s="351" t="s">
        <v>1599</v>
      </c>
      <c r="O79" s="248" t="s">
        <v>2629</v>
      </c>
      <c r="P79" s="267">
        <v>550</v>
      </c>
      <c r="Q79" s="250">
        <v>0</v>
      </c>
      <c r="R79" s="351" t="s">
        <v>1600</v>
      </c>
      <c r="S79" s="248" t="s">
        <v>406</v>
      </c>
      <c r="T79" s="267">
        <v>980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50</v>
      </c>
      <c r="B80" s="351" t="s">
        <v>1601</v>
      </c>
      <c r="C80" s="248" t="s">
        <v>405</v>
      </c>
      <c r="D80" s="267">
        <v>15</v>
      </c>
      <c r="E80" s="250">
        <v>0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51" t="s">
        <v>1602</v>
      </c>
      <c r="O80" s="248" t="s">
        <v>2423</v>
      </c>
      <c r="P80" s="267">
        <v>70</v>
      </c>
      <c r="Q80" s="250">
        <v>0</v>
      </c>
      <c r="R80" s="351" t="s">
        <v>1603</v>
      </c>
      <c r="S80" s="248" t="s">
        <v>407</v>
      </c>
      <c r="T80" s="267">
        <v>1030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51" t="s">
        <v>1604</v>
      </c>
      <c r="O81" s="248" t="s">
        <v>2630</v>
      </c>
      <c r="P81" s="267">
        <v>715</v>
      </c>
      <c r="Q81" s="250">
        <v>0</v>
      </c>
      <c r="R81" s="351" t="s">
        <v>1605</v>
      </c>
      <c r="S81" s="248" t="s">
        <v>408</v>
      </c>
      <c r="T81" s="267">
        <v>110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 t="s">
        <v>583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76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3510</v>
      </c>
      <c r="B95" s="289"/>
      <c r="C95" s="256" t="str">
        <f>IF(D95=0,"","計")</f>
        <v>計</v>
      </c>
      <c r="D95" s="271">
        <f>SUBTOTAL(9,D79:D94)</f>
        <v>55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1335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2120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13</v>
      </c>
      <c r="S97" s="503" t="s">
        <v>45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647</v>
      </c>
      <c r="B99" s="351" t="s">
        <v>1611</v>
      </c>
      <c r="C99" s="248" t="s">
        <v>409</v>
      </c>
      <c r="D99" s="267">
        <v>20</v>
      </c>
      <c r="E99" s="250">
        <v>0</v>
      </c>
      <c r="F99" s="351"/>
      <c r="G99" s="248" t="s">
        <v>583</v>
      </c>
      <c r="H99" s="267" t="s">
        <v>583</v>
      </c>
      <c r="I99" s="250" t="s">
        <v>583</v>
      </c>
      <c r="J99" s="351"/>
      <c r="K99" s="248" t="s">
        <v>583</v>
      </c>
      <c r="L99" s="267" t="s">
        <v>583</v>
      </c>
      <c r="M99" s="250" t="s">
        <v>583</v>
      </c>
      <c r="N99" s="351" t="s">
        <v>1612</v>
      </c>
      <c r="O99" s="248" t="s">
        <v>2631</v>
      </c>
      <c r="P99" s="267">
        <v>890</v>
      </c>
      <c r="Q99" s="250">
        <v>0</v>
      </c>
      <c r="R99" s="351" t="s">
        <v>1613</v>
      </c>
      <c r="S99" s="248" t="s">
        <v>410</v>
      </c>
      <c r="T99" s="267">
        <v>1070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51</v>
      </c>
      <c r="B100" s="351" t="s">
        <v>1614</v>
      </c>
      <c r="C100" s="248" t="s">
        <v>2509</v>
      </c>
      <c r="D100" s="267">
        <v>25</v>
      </c>
      <c r="E100" s="250">
        <v>0</v>
      </c>
      <c r="F100" s="351"/>
      <c r="G100" s="248" t="s">
        <v>583</v>
      </c>
      <c r="H100" s="267" t="s">
        <v>583</v>
      </c>
      <c r="I100" s="250" t="s">
        <v>583</v>
      </c>
      <c r="J100" s="351"/>
      <c r="K100" s="248" t="s">
        <v>583</v>
      </c>
      <c r="L100" s="267" t="s">
        <v>583</v>
      </c>
      <c r="M100" s="250" t="s">
        <v>583</v>
      </c>
      <c r="N100" s="351" t="s">
        <v>1615</v>
      </c>
      <c r="O100" s="248" t="s">
        <v>2154</v>
      </c>
      <c r="P100" s="267">
        <v>60</v>
      </c>
      <c r="Q100" s="250">
        <v>0</v>
      </c>
      <c r="R100" s="351" t="s">
        <v>1616</v>
      </c>
      <c r="S100" s="248" t="s">
        <v>411</v>
      </c>
      <c r="T100" s="267">
        <v>250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351" t="s">
        <v>1617</v>
      </c>
      <c r="O101" s="248" t="s">
        <v>2632</v>
      </c>
      <c r="P101" s="267">
        <v>310</v>
      </c>
      <c r="Q101" s="250">
        <v>0</v>
      </c>
      <c r="R101" s="351"/>
      <c r="S101" s="248" t="s">
        <v>583</v>
      </c>
      <c r="T101" s="267" t="s">
        <v>583</v>
      </c>
      <c r="U101" s="250" t="s">
        <v>583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customHeight="1">
      <c r="A102" s="506"/>
      <c r="B102" s="266"/>
      <c r="C102" s="248" t="s">
        <v>583</v>
      </c>
      <c r="D102" s="267" t="s">
        <v>583</v>
      </c>
      <c r="E102" s="250">
        <v>0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351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 t="s">
        <v>583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2625</v>
      </c>
      <c r="B115" s="294"/>
      <c r="C115" s="256" t="str">
        <f>IF(D115=0,"","計")</f>
        <v>計</v>
      </c>
      <c r="D115" s="271">
        <f>SUBTOTAL(9,D99:D114)</f>
        <v>45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1260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1320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hidden="1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16355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MOKUJI!J20</f>
        <v>45870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A50:A57"/>
    <mergeCell ref="A100:A107"/>
    <mergeCell ref="A80:A87"/>
    <mergeCell ref="N135:Q135"/>
    <mergeCell ref="K97:M97"/>
    <mergeCell ref="G97:I97"/>
    <mergeCell ref="C47:E47"/>
    <mergeCell ref="C4:E4"/>
    <mergeCell ref="A7:A14"/>
    <mergeCell ref="A1:B1"/>
    <mergeCell ref="A2:B2"/>
    <mergeCell ref="C2:G2"/>
    <mergeCell ref="G4:I4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1743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46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13</v>
      </c>
      <c r="S4" s="503" t="s">
        <v>45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643</v>
      </c>
      <c r="B6" s="347" t="s">
        <v>1618</v>
      </c>
      <c r="C6" s="248" t="s">
        <v>412</v>
      </c>
      <c r="D6" s="249">
        <v>150</v>
      </c>
      <c r="E6" s="250">
        <v>0</v>
      </c>
      <c r="F6" s="347"/>
      <c r="G6" s="248" t="s">
        <v>583</v>
      </c>
      <c r="H6" s="249" t="s">
        <v>583</v>
      </c>
      <c r="I6" s="250" t="s">
        <v>583</v>
      </c>
      <c r="J6" s="347"/>
      <c r="K6" s="248" t="s">
        <v>583</v>
      </c>
      <c r="L6" s="249" t="s">
        <v>583</v>
      </c>
      <c r="M6" s="250" t="s">
        <v>583</v>
      </c>
      <c r="N6" s="348" t="s">
        <v>1619</v>
      </c>
      <c r="O6" s="248" t="s">
        <v>2633</v>
      </c>
      <c r="P6" s="249">
        <v>800</v>
      </c>
      <c r="Q6" s="250">
        <v>0</v>
      </c>
      <c r="R6" s="348" t="s">
        <v>1620</v>
      </c>
      <c r="S6" s="248" t="s">
        <v>414</v>
      </c>
      <c r="T6" s="249">
        <v>3970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52</v>
      </c>
      <c r="B7" s="347" t="s">
        <v>1621</v>
      </c>
      <c r="C7" s="248" t="s">
        <v>413</v>
      </c>
      <c r="D7" s="249">
        <v>25</v>
      </c>
      <c r="E7" s="250">
        <v>0</v>
      </c>
      <c r="F7" s="347"/>
      <c r="G7" s="248" t="s">
        <v>583</v>
      </c>
      <c r="H7" s="249" t="s">
        <v>583</v>
      </c>
      <c r="I7" s="250" t="s">
        <v>583</v>
      </c>
      <c r="J7" s="347"/>
      <c r="K7" s="248" t="s">
        <v>583</v>
      </c>
      <c r="L7" s="249" t="s">
        <v>583</v>
      </c>
      <c r="M7" s="250" t="s">
        <v>583</v>
      </c>
      <c r="N7" s="347" t="s">
        <v>1622</v>
      </c>
      <c r="O7" s="248" t="s">
        <v>2424</v>
      </c>
      <c r="P7" s="249">
        <v>45</v>
      </c>
      <c r="Q7" s="250">
        <v>0</v>
      </c>
      <c r="R7" s="347" t="s">
        <v>1623</v>
      </c>
      <c r="S7" s="248" t="s">
        <v>415</v>
      </c>
      <c r="T7" s="249">
        <v>1170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347" t="s">
        <v>1624</v>
      </c>
      <c r="C8" s="248" t="s">
        <v>2634</v>
      </c>
      <c r="D8" s="249">
        <v>70</v>
      </c>
      <c r="E8" s="250">
        <v>0</v>
      </c>
      <c r="F8" s="347"/>
      <c r="G8" s="248" t="s">
        <v>583</v>
      </c>
      <c r="H8" s="249" t="s">
        <v>583</v>
      </c>
      <c r="I8" s="250" t="s">
        <v>583</v>
      </c>
      <c r="J8" s="347"/>
      <c r="K8" s="248" t="s">
        <v>583</v>
      </c>
      <c r="L8" s="249" t="s">
        <v>583</v>
      </c>
      <c r="M8" s="250" t="s">
        <v>583</v>
      </c>
      <c r="N8" s="347" t="s">
        <v>1625</v>
      </c>
      <c r="O8" s="248" t="s">
        <v>2635</v>
      </c>
      <c r="P8" s="249">
        <v>280</v>
      </c>
      <c r="Q8" s="250">
        <v>0</v>
      </c>
      <c r="R8" s="347" t="s">
        <v>1626</v>
      </c>
      <c r="S8" s="248" t="s">
        <v>416</v>
      </c>
      <c r="T8" s="249">
        <v>140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384" t="s">
        <v>769</v>
      </c>
      <c r="C9" s="248" t="s">
        <v>417</v>
      </c>
      <c r="D9" s="249">
        <v>10</v>
      </c>
      <c r="E9" s="250">
        <v>0</v>
      </c>
      <c r="F9" s="347"/>
      <c r="G9" s="248" t="s">
        <v>583</v>
      </c>
      <c r="H9" s="249" t="s">
        <v>583</v>
      </c>
      <c r="I9" s="250" t="s">
        <v>583</v>
      </c>
      <c r="J9" s="347"/>
      <c r="K9" s="248" t="s">
        <v>583</v>
      </c>
      <c r="L9" s="249" t="s">
        <v>583</v>
      </c>
      <c r="M9" s="250" t="s">
        <v>583</v>
      </c>
      <c r="N9" s="347" t="s">
        <v>1629</v>
      </c>
      <c r="O9" s="248" t="s">
        <v>2636</v>
      </c>
      <c r="P9" s="249">
        <v>765</v>
      </c>
      <c r="Q9" s="250">
        <v>0</v>
      </c>
      <c r="R9" s="347" t="s">
        <v>1627</v>
      </c>
      <c r="S9" s="248" t="s">
        <v>418</v>
      </c>
      <c r="T9" s="249">
        <v>1460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347"/>
      <c r="K10" s="248" t="s">
        <v>583</v>
      </c>
      <c r="L10" s="249" t="s">
        <v>583</v>
      </c>
      <c r="M10" s="250" t="s">
        <v>583</v>
      </c>
      <c r="N10" s="347" t="s">
        <v>1633</v>
      </c>
      <c r="O10" s="248" t="s">
        <v>2637</v>
      </c>
      <c r="P10" s="249">
        <v>115</v>
      </c>
      <c r="Q10" s="250">
        <v>0</v>
      </c>
      <c r="R10" s="347" t="s">
        <v>1628</v>
      </c>
      <c r="S10" s="248" t="s">
        <v>419</v>
      </c>
      <c r="T10" s="249">
        <v>680</v>
      </c>
      <c r="U10" s="250">
        <v>0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>
        <v>0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/>
      <c r="P11" s="249"/>
      <c r="Q11" s="250" t="s">
        <v>583</v>
      </c>
      <c r="R11" s="347" t="s">
        <v>1632</v>
      </c>
      <c r="S11" s="248" t="s">
        <v>420</v>
      </c>
      <c r="T11" s="249">
        <v>1260</v>
      </c>
      <c r="U11" s="250">
        <v>0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/>
      <c r="O12" s="248" t="s">
        <v>583</v>
      </c>
      <c r="P12" s="249" t="s">
        <v>583</v>
      </c>
      <c r="Q12" s="250">
        <v>0</v>
      </c>
      <c r="R12" s="347" t="s">
        <v>1634</v>
      </c>
      <c r="S12" s="248" t="s">
        <v>421</v>
      </c>
      <c r="T12" s="249">
        <v>160</v>
      </c>
      <c r="U12" s="250">
        <v>0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347"/>
      <c r="O13" s="248" t="s">
        <v>583</v>
      </c>
      <c r="P13" s="249" t="s">
        <v>583</v>
      </c>
      <c r="Q13" s="250" t="s">
        <v>583</v>
      </c>
      <c r="R13" s="347" t="s">
        <v>1635</v>
      </c>
      <c r="S13" s="248" t="s">
        <v>422</v>
      </c>
      <c r="T13" s="249">
        <v>320</v>
      </c>
      <c r="U13" s="250">
        <v>0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347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347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347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54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11420</v>
      </c>
      <c r="B45" s="254"/>
      <c r="C45" s="256" t="str">
        <f>IF(D45=0,"","計")</f>
        <v>計</v>
      </c>
      <c r="D45" s="257">
        <f>SUBTOTAL(9,D6:D44)</f>
        <v>255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13</v>
      </c>
      <c r="S47" s="503" t="s">
        <v>45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649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1636</v>
      </c>
      <c r="O49" s="248" t="s">
        <v>2155</v>
      </c>
      <c r="P49" s="267">
        <v>45</v>
      </c>
      <c r="Q49" s="250">
        <v>0</v>
      </c>
      <c r="R49" s="347" t="s">
        <v>1637</v>
      </c>
      <c r="S49" s="248" t="s">
        <v>423</v>
      </c>
      <c r="T49" s="267">
        <v>770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53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1638</v>
      </c>
      <c r="O50" s="248" t="s">
        <v>2638</v>
      </c>
      <c r="P50" s="267">
        <v>450</v>
      </c>
      <c r="Q50" s="250">
        <v>0</v>
      </c>
      <c r="R50" s="347" t="s">
        <v>1639</v>
      </c>
      <c r="S50" s="248" t="s">
        <v>424</v>
      </c>
      <c r="T50" s="267">
        <v>40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/>
      <c r="O51" s="248"/>
      <c r="P51" s="267"/>
      <c r="Q51" s="250"/>
      <c r="R51" s="347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>
        <v>0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1305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495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76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12725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MOKUJI!J21</f>
        <v>45901</v>
      </c>
      <c r="W136" s="532"/>
      <c r="X136" s="532"/>
      <c r="Y136" s="532"/>
    </row>
    <row r="137" spans="1:25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47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/>
      <c r="S4" s="503"/>
      <c r="T4" s="504"/>
      <c r="U4" s="505"/>
      <c r="V4" s="238">
        <v>14</v>
      </c>
      <c r="W4" s="503" t="s">
        <v>54</v>
      </c>
      <c r="X4" s="504"/>
      <c r="Y4" s="505"/>
    </row>
    <row r="5" spans="1:26" s="239" customFormat="1" ht="12.75" customHeight="1" thickBo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338" t="s">
        <v>585</v>
      </c>
      <c r="P5" s="243" t="s">
        <v>586</v>
      </c>
      <c r="Q5" s="244"/>
      <c r="R5" s="241" t="s">
        <v>584</v>
      </c>
      <c r="S5" s="338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206</v>
      </c>
      <c r="B6" s="363" t="s">
        <v>1640</v>
      </c>
      <c r="C6" s="248" t="s">
        <v>1898</v>
      </c>
      <c r="D6" s="249">
        <v>310</v>
      </c>
      <c r="E6" s="250">
        <v>0</v>
      </c>
      <c r="F6" s="363" t="s">
        <v>1641</v>
      </c>
      <c r="G6" s="248" t="s">
        <v>2749</v>
      </c>
      <c r="H6" s="249">
        <v>230</v>
      </c>
      <c r="I6" s="250">
        <v>0</v>
      </c>
      <c r="J6" s="363"/>
      <c r="K6" s="248" t="s">
        <v>583</v>
      </c>
      <c r="L6" s="249" t="s">
        <v>583</v>
      </c>
      <c r="M6" s="250" t="s">
        <v>583</v>
      </c>
      <c r="N6" s="388" t="s">
        <v>1642</v>
      </c>
      <c r="O6" s="340" t="s">
        <v>2639</v>
      </c>
      <c r="P6" s="341">
        <v>1210</v>
      </c>
      <c r="Q6" s="250">
        <v>0</v>
      </c>
      <c r="R6" s="388"/>
      <c r="S6" s="401"/>
      <c r="T6" s="341"/>
      <c r="U6" s="250"/>
      <c r="V6" s="363" t="s">
        <v>1643</v>
      </c>
      <c r="W6" s="248" t="s">
        <v>2776</v>
      </c>
      <c r="X6" s="249">
        <v>1830</v>
      </c>
      <c r="Y6" s="250">
        <v>0</v>
      </c>
    </row>
    <row r="7" spans="1:26" s="252" customFormat="1" ht="12.75" customHeight="1">
      <c r="A7" s="506" t="s">
        <v>55</v>
      </c>
      <c r="B7" s="363" t="s">
        <v>1644</v>
      </c>
      <c r="C7" s="248" t="s">
        <v>426</v>
      </c>
      <c r="D7" s="249">
        <v>135</v>
      </c>
      <c r="E7" s="250">
        <v>0</v>
      </c>
      <c r="F7" s="363" t="s">
        <v>1284</v>
      </c>
      <c r="G7" s="248" t="s">
        <v>2750</v>
      </c>
      <c r="H7" s="249">
        <v>10</v>
      </c>
      <c r="I7" s="250">
        <v>0</v>
      </c>
      <c r="J7" s="363"/>
      <c r="K7" s="248" t="s">
        <v>583</v>
      </c>
      <c r="L7" s="249" t="s">
        <v>583</v>
      </c>
      <c r="M7" s="250" t="s">
        <v>583</v>
      </c>
      <c r="N7" s="388" t="s">
        <v>1646</v>
      </c>
      <c r="O7" s="343" t="s">
        <v>2640</v>
      </c>
      <c r="P7" s="341">
        <v>2965</v>
      </c>
      <c r="Q7" s="250">
        <v>0</v>
      </c>
      <c r="R7" s="388"/>
      <c r="S7" s="270"/>
      <c r="T7" s="341"/>
      <c r="U7" s="250"/>
      <c r="V7" s="363" t="s">
        <v>1650</v>
      </c>
      <c r="W7" s="248" t="s">
        <v>2777</v>
      </c>
      <c r="X7" s="249">
        <v>2940</v>
      </c>
      <c r="Y7" s="250">
        <v>0</v>
      </c>
    </row>
    <row r="8" spans="1:26" s="252" customFormat="1" ht="12.75" customHeight="1">
      <c r="A8" s="506"/>
      <c r="B8" s="363" t="s">
        <v>1953</v>
      </c>
      <c r="C8" s="248" t="s">
        <v>1714</v>
      </c>
      <c r="D8" s="249">
        <v>50</v>
      </c>
      <c r="E8" s="250">
        <v>0</v>
      </c>
      <c r="F8" s="363" t="s">
        <v>1630</v>
      </c>
      <c r="G8" s="248" t="s">
        <v>1958</v>
      </c>
      <c r="H8" s="249">
        <v>10</v>
      </c>
      <c r="I8" s="250">
        <v>0</v>
      </c>
      <c r="J8" s="363"/>
      <c r="K8" s="248" t="s">
        <v>583</v>
      </c>
      <c r="L8" s="249" t="s">
        <v>583</v>
      </c>
      <c r="M8" s="250" t="s">
        <v>583</v>
      </c>
      <c r="N8" s="388" t="s">
        <v>1649</v>
      </c>
      <c r="O8" s="343" t="s">
        <v>2641</v>
      </c>
      <c r="P8" s="341">
        <v>2235</v>
      </c>
      <c r="Q8" s="250">
        <v>0</v>
      </c>
      <c r="R8" s="388"/>
      <c r="S8" s="270"/>
      <c r="T8" s="341"/>
      <c r="U8" s="250"/>
      <c r="V8" s="363" t="s">
        <v>1653</v>
      </c>
      <c r="W8" s="248" t="s">
        <v>2544</v>
      </c>
      <c r="X8" s="249">
        <v>2300</v>
      </c>
      <c r="Y8" s="250">
        <v>0</v>
      </c>
    </row>
    <row r="9" spans="1:26" s="252" customFormat="1" ht="12.75" customHeight="1">
      <c r="A9" s="506"/>
      <c r="B9" s="353" t="s">
        <v>1647</v>
      </c>
      <c r="C9" s="248" t="s">
        <v>425</v>
      </c>
      <c r="D9" s="249">
        <v>340</v>
      </c>
      <c r="E9" s="250">
        <v>0</v>
      </c>
      <c r="F9" s="363" t="s">
        <v>1645</v>
      </c>
      <c r="G9" s="248" t="s">
        <v>2751</v>
      </c>
      <c r="H9" s="249">
        <v>130</v>
      </c>
      <c r="I9" s="250">
        <v>0</v>
      </c>
      <c r="J9" s="363"/>
      <c r="K9" s="248" t="s">
        <v>583</v>
      </c>
      <c r="L9" s="249" t="s">
        <v>583</v>
      </c>
      <c r="M9" s="250" t="s">
        <v>583</v>
      </c>
      <c r="N9" s="388" t="s">
        <v>1652</v>
      </c>
      <c r="O9" s="343" t="s">
        <v>2642</v>
      </c>
      <c r="P9" s="341">
        <v>2435</v>
      </c>
      <c r="Q9" s="250">
        <v>0</v>
      </c>
      <c r="R9" s="388"/>
      <c r="S9" s="270"/>
      <c r="T9" s="341"/>
      <c r="U9" s="250"/>
      <c r="V9" s="363" t="s">
        <v>2778</v>
      </c>
      <c r="W9" s="248" t="s">
        <v>2779</v>
      </c>
      <c r="X9" s="249">
        <v>900</v>
      </c>
      <c r="Y9" s="250">
        <v>0</v>
      </c>
    </row>
    <row r="10" spans="1:26" s="252" customFormat="1" ht="12.75" customHeight="1">
      <c r="A10" s="506"/>
      <c r="B10" s="353" t="s">
        <v>770</v>
      </c>
      <c r="C10" s="248" t="s">
        <v>428</v>
      </c>
      <c r="D10" s="249">
        <v>25</v>
      </c>
      <c r="E10" s="250">
        <v>0</v>
      </c>
      <c r="F10" s="363" t="s">
        <v>1648</v>
      </c>
      <c r="G10" s="248" t="s">
        <v>2752</v>
      </c>
      <c r="H10" s="249">
        <v>60</v>
      </c>
      <c r="I10" s="250">
        <v>0</v>
      </c>
      <c r="J10" s="363"/>
      <c r="K10" s="248" t="s">
        <v>583</v>
      </c>
      <c r="L10" s="249" t="s">
        <v>583</v>
      </c>
      <c r="M10" s="250" t="s">
        <v>583</v>
      </c>
      <c r="N10" s="388" t="s">
        <v>1655</v>
      </c>
      <c r="O10" s="343" t="s">
        <v>2643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2780</v>
      </c>
      <c r="W10" s="248" t="s">
        <v>2781</v>
      </c>
      <c r="X10" s="249">
        <v>780</v>
      </c>
      <c r="Y10" s="250">
        <v>0</v>
      </c>
    </row>
    <row r="11" spans="1:26" s="252" customFormat="1" ht="12.75" customHeight="1">
      <c r="A11" s="506"/>
      <c r="B11" s="353" t="s">
        <v>1631</v>
      </c>
      <c r="C11" s="248" t="s">
        <v>427</v>
      </c>
      <c r="D11" s="249">
        <v>15</v>
      </c>
      <c r="E11" s="250">
        <v>0</v>
      </c>
      <c r="F11" s="363" t="s">
        <v>1651</v>
      </c>
      <c r="G11" s="248" t="s">
        <v>2753</v>
      </c>
      <c r="H11" s="249">
        <v>170</v>
      </c>
      <c r="I11" s="250">
        <v>0</v>
      </c>
      <c r="J11" s="353"/>
      <c r="K11" s="248" t="s">
        <v>583</v>
      </c>
      <c r="L11" s="249" t="s">
        <v>583</v>
      </c>
      <c r="M11" s="250" t="s">
        <v>583</v>
      </c>
      <c r="N11" s="388" t="s">
        <v>1656</v>
      </c>
      <c r="O11" s="343" t="s">
        <v>2644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2782</v>
      </c>
      <c r="W11" s="248" t="s">
        <v>2783</v>
      </c>
      <c r="X11" s="249">
        <v>340</v>
      </c>
      <c r="Y11" s="250">
        <v>0</v>
      </c>
    </row>
    <row r="12" spans="1:26" s="252" customFormat="1" ht="12.75" customHeight="1">
      <c r="A12" s="506"/>
      <c r="B12" s="353"/>
      <c r="C12" s="248" t="s">
        <v>583</v>
      </c>
      <c r="D12" s="249" t="s">
        <v>583</v>
      </c>
      <c r="E12" s="250" t="s">
        <v>583</v>
      </c>
      <c r="F12" s="353" t="s">
        <v>1654</v>
      </c>
      <c r="G12" s="248" t="s">
        <v>2754</v>
      </c>
      <c r="H12" s="249">
        <v>40</v>
      </c>
      <c r="I12" s="250">
        <v>0</v>
      </c>
      <c r="J12" s="353"/>
      <c r="K12" s="248" t="s">
        <v>583</v>
      </c>
      <c r="L12" s="249" t="s">
        <v>583</v>
      </c>
      <c r="M12" s="250" t="s">
        <v>583</v>
      </c>
      <c r="N12" s="388" t="s">
        <v>1657</v>
      </c>
      <c r="O12" s="343" t="s">
        <v>2645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2784</v>
      </c>
      <c r="W12" s="248" t="s">
        <v>2785</v>
      </c>
      <c r="X12" s="249">
        <v>840</v>
      </c>
      <c r="Y12" s="250">
        <v>0</v>
      </c>
    </row>
    <row r="13" spans="1:26" s="252" customFormat="1" ht="12.75" customHeight="1">
      <c r="A13" s="506"/>
      <c r="B13" s="353"/>
      <c r="C13" s="248" t="s">
        <v>583</v>
      </c>
      <c r="D13" s="249" t="s">
        <v>583</v>
      </c>
      <c r="E13" s="250" t="s">
        <v>583</v>
      </c>
      <c r="F13" s="354" t="s">
        <v>1954</v>
      </c>
      <c r="G13" s="248" t="s">
        <v>2755</v>
      </c>
      <c r="H13" s="249">
        <v>20</v>
      </c>
      <c r="I13" s="250">
        <v>0</v>
      </c>
      <c r="J13" s="354"/>
      <c r="K13" s="248" t="s">
        <v>583</v>
      </c>
      <c r="L13" s="249" t="s">
        <v>583</v>
      </c>
      <c r="M13" s="250" t="s">
        <v>583</v>
      </c>
      <c r="N13" s="388" t="s">
        <v>2535</v>
      </c>
      <c r="O13" s="343" t="s">
        <v>2646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2786</v>
      </c>
      <c r="W13" s="248" t="s">
        <v>2787</v>
      </c>
      <c r="X13" s="249">
        <v>540</v>
      </c>
      <c r="Y13" s="250">
        <v>0</v>
      </c>
    </row>
    <row r="14" spans="1:26" s="252" customFormat="1" ht="12.75" customHeight="1">
      <c r="A14" s="506"/>
      <c r="B14" s="353"/>
      <c r="C14" s="248" t="s">
        <v>583</v>
      </c>
      <c r="D14" s="249" t="s">
        <v>583</v>
      </c>
      <c r="E14" s="250" t="s">
        <v>583</v>
      </c>
      <c r="F14" s="354"/>
      <c r="G14" s="248" t="s">
        <v>583</v>
      </c>
      <c r="H14" s="249" t="s">
        <v>583</v>
      </c>
      <c r="I14" s="250" t="s">
        <v>583</v>
      </c>
      <c r="J14" s="354"/>
      <c r="K14" s="248" t="s">
        <v>583</v>
      </c>
      <c r="L14" s="249" t="s">
        <v>583</v>
      </c>
      <c r="M14" s="250" t="s">
        <v>583</v>
      </c>
      <c r="N14" s="388" t="s">
        <v>1659</v>
      </c>
      <c r="O14" s="343" t="s">
        <v>2647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1658</v>
      </c>
      <c r="W14" s="248" t="s">
        <v>2788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583</v>
      </c>
      <c r="D15" s="249" t="s">
        <v>583</v>
      </c>
      <c r="E15" s="250" t="s">
        <v>583</v>
      </c>
      <c r="F15" s="354"/>
      <c r="G15" s="248" t="s">
        <v>583</v>
      </c>
      <c r="H15" s="249" t="s">
        <v>583</v>
      </c>
      <c r="I15" s="250" t="s">
        <v>583</v>
      </c>
      <c r="J15" s="354"/>
      <c r="K15" s="248" t="s">
        <v>583</v>
      </c>
      <c r="L15" s="249" t="s">
        <v>583</v>
      </c>
      <c r="M15" s="250" t="s">
        <v>583</v>
      </c>
      <c r="N15" s="388" t="s">
        <v>1665</v>
      </c>
      <c r="O15" s="452" t="s">
        <v>2053</v>
      </c>
      <c r="P15" s="341">
        <v>855</v>
      </c>
      <c r="Q15" s="250">
        <v>0</v>
      </c>
      <c r="R15" s="388"/>
      <c r="S15" s="270"/>
      <c r="T15" s="341"/>
      <c r="U15" s="250"/>
      <c r="V15" s="363" t="s">
        <v>2760</v>
      </c>
      <c r="W15" s="248" t="s">
        <v>2761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583</v>
      </c>
      <c r="D16" s="249" t="s">
        <v>583</v>
      </c>
      <c r="E16" s="250" t="s">
        <v>583</v>
      </c>
      <c r="F16" s="354"/>
      <c r="G16" s="248" t="s">
        <v>583</v>
      </c>
      <c r="H16" s="249" t="s">
        <v>583</v>
      </c>
      <c r="I16" s="250" t="s">
        <v>583</v>
      </c>
      <c r="J16" s="354"/>
      <c r="K16" s="248" t="s">
        <v>583</v>
      </c>
      <c r="L16" s="249" t="s">
        <v>583</v>
      </c>
      <c r="M16" s="250" t="s">
        <v>583</v>
      </c>
      <c r="N16" s="388" t="s">
        <v>1671</v>
      </c>
      <c r="O16" s="392" t="s">
        <v>1958</v>
      </c>
      <c r="P16" s="341">
        <v>230</v>
      </c>
      <c r="Q16" s="250">
        <v>0</v>
      </c>
      <c r="R16" s="388"/>
      <c r="S16" s="248"/>
      <c r="T16" s="341"/>
      <c r="U16" s="250"/>
      <c r="V16" s="363" t="s">
        <v>2762</v>
      </c>
      <c r="W16" s="248" t="s">
        <v>2790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583</v>
      </c>
      <c r="D17" s="249" t="s">
        <v>583</v>
      </c>
      <c r="E17" s="250" t="s">
        <v>583</v>
      </c>
      <c r="F17" s="354"/>
      <c r="G17" s="248" t="s">
        <v>583</v>
      </c>
      <c r="H17" s="249" t="s">
        <v>583</v>
      </c>
      <c r="I17" s="250" t="s">
        <v>583</v>
      </c>
      <c r="J17" s="354"/>
      <c r="K17" s="248" t="s">
        <v>583</v>
      </c>
      <c r="L17" s="249" t="s">
        <v>583</v>
      </c>
      <c r="M17" s="250" t="s">
        <v>583</v>
      </c>
      <c r="N17" s="388" t="s">
        <v>1660</v>
      </c>
      <c r="O17" s="248" t="s">
        <v>2648</v>
      </c>
      <c r="P17" s="341">
        <v>3230</v>
      </c>
      <c r="Q17" s="250">
        <v>0</v>
      </c>
      <c r="R17" s="388"/>
      <c r="S17" s="248"/>
      <c r="T17" s="341"/>
      <c r="U17" s="250"/>
      <c r="V17" s="363" t="s">
        <v>2763</v>
      </c>
      <c r="W17" s="248" t="s">
        <v>2791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583</v>
      </c>
      <c r="D18" s="249" t="s">
        <v>583</v>
      </c>
      <c r="E18" s="250" t="s">
        <v>583</v>
      </c>
      <c r="F18" s="354"/>
      <c r="G18" s="248" t="s">
        <v>583</v>
      </c>
      <c r="H18" s="249" t="s">
        <v>583</v>
      </c>
      <c r="I18" s="250" t="s">
        <v>583</v>
      </c>
      <c r="J18" s="354"/>
      <c r="K18" s="248" t="s">
        <v>583</v>
      </c>
      <c r="L18" s="249" t="s">
        <v>583</v>
      </c>
      <c r="M18" s="250" t="s">
        <v>583</v>
      </c>
      <c r="N18" s="388" t="s">
        <v>967</v>
      </c>
      <c r="O18" s="248" t="s">
        <v>2649</v>
      </c>
      <c r="P18" s="341">
        <v>3010</v>
      </c>
      <c r="Q18" s="250">
        <v>0</v>
      </c>
      <c r="R18" s="363"/>
      <c r="S18" s="248"/>
      <c r="T18" s="249"/>
      <c r="U18" s="250"/>
      <c r="V18" s="363" t="s">
        <v>1661</v>
      </c>
      <c r="W18" s="248" t="s">
        <v>2789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583</v>
      </c>
      <c r="D19" s="249" t="s">
        <v>583</v>
      </c>
      <c r="E19" s="250" t="s">
        <v>583</v>
      </c>
      <c r="F19" s="354"/>
      <c r="G19" s="248" t="s">
        <v>583</v>
      </c>
      <c r="H19" s="249" t="s">
        <v>583</v>
      </c>
      <c r="I19" s="250" t="s">
        <v>583</v>
      </c>
      <c r="J19" s="354"/>
      <c r="K19" s="248" t="s">
        <v>583</v>
      </c>
      <c r="L19" s="249" t="s">
        <v>583</v>
      </c>
      <c r="M19" s="250" t="s">
        <v>583</v>
      </c>
      <c r="N19" s="363" t="s">
        <v>1668</v>
      </c>
      <c r="O19" s="248" t="s">
        <v>2054</v>
      </c>
      <c r="P19" s="249">
        <v>6390</v>
      </c>
      <c r="Q19" s="250">
        <v>0</v>
      </c>
      <c r="R19" s="363"/>
      <c r="S19" s="248"/>
      <c r="T19" s="249"/>
      <c r="U19" s="250"/>
      <c r="V19" s="363" t="s">
        <v>1662</v>
      </c>
      <c r="W19" s="248" t="s">
        <v>427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583</v>
      </c>
      <c r="D20" s="249" t="s">
        <v>583</v>
      </c>
      <c r="E20" s="250" t="s">
        <v>583</v>
      </c>
      <c r="F20" s="354"/>
      <c r="G20" s="248" t="s">
        <v>583</v>
      </c>
      <c r="H20" s="249" t="s">
        <v>583</v>
      </c>
      <c r="I20" s="250" t="s">
        <v>583</v>
      </c>
      <c r="J20" s="354"/>
      <c r="K20" s="248" t="s">
        <v>583</v>
      </c>
      <c r="L20" s="249" t="s">
        <v>583</v>
      </c>
      <c r="M20" s="250" t="s">
        <v>583</v>
      </c>
      <c r="N20" s="363" t="s">
        <v>1670</v>
      </c>
      <c r="O20" s="248" t="s">
        <v>2055</v>
      </c>
      <c r="P20" s="249">
        <v>1640</v>
      </c>
      <c r="Q20" s="250">
        <v>0</v>
      </c>
      <c r="R20" s="363"/>
      <c r="S20" s="248"/>
      <c r="T20" s="249"/>
      <c r="U20" s="250"/>
      <c r="V20" s="363" t="s">
        <v>1663</v>
      </c>
      <c r="W20" s="248" t="s">
        <v>428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583</v>
      </c>
      <c r="D21" s="249" t="s">
        <v>583</v>
      </c>
      <c r="E21" s="250" t="s">
        <v>583</v>
      </c>
      <c r="F21" s="354"/>
      <c r="G21" s="248" t="s">
        <v>583</v>
      </c>
      <c r="H21" s="249" t="s">
        <v>583</v>
      </c>
      <c r="I21" s="250" t="s">
        <v>583</v>
      </c>
      <c r="J21" s="354"/>
      <c r="K21" s="248" t="s">
        <v>583</v>
      </c>
      <c r="L21" s="249" t="s">
        <v>583</v>
      </c>
      <c r="M21" s="250" t="s">
        <v>583</v>
      </c>
      <c r="N21" s="363" t="s">
        <v>1672</v>
      </c>
      <c r="O21" s="248" t="s">
        <v>2056</v>
      </c>
      <c r="P21" s="249">
        <v>695</v>
      </c>
      <c r="Q21" s="250">
        <v>0</v>
      </c>
      <c r="R21" s="354"/>
      <c r="S21" s="248"/>
      <c r="T21" s="249"/>
      <c r="U21" s="250"/>
      <c r="V21" s="355" t="s">
        <v>1664</v>
      </c>
      <c r="W21" s="248" t="s">
        <v>429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583</v>
      </c>
      <c r="D22" s="249" t="s">
        <v>583</v>
      </c>
      <c r="E22" s="250" t="s">
        <v>583</v>
      </c>
      <c r="F22" s="354"/>
      <c r="G22" s="248" t="s">
        <v>583</v>
      </c>
      <c r="H22" s="249" t="s">
        <v>583</v>
      </c>
      <c r="I22" s="250" t="s">
        <v>583</v>
      </c>
      <c r="J22" s="354"/>
      <c r="K22" s="248" t="s">
        <v>583</v>
      </c>
      <c r="L22" s="249" t="s">
        <v>583</v>
      </c>
      <c r="M22" s="250" t="s">
        <v>583</v>
      </c>
      <c r="N22" s="363" t="s">
        <v>1673</v>
      </c>
      <c r="O22" s="248" t="s">
        <v>2057</v>
      </c>
      <c r="P22" s="249">
        <v>240</v>
      </c>
      <c r="Q22" s="250">
        <v>0</v>
      </c>
      <c r="R22" s="354"/>
      <c r="S22" s="248"/>
      <c r="T22" s="249"/>
      <c r="U22" s="250"/>
      <c r="V22" s="355" t="s">
        <v>1666</v>
      </c>
      <c r="W22" s="248" t="s">
        <v>430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583</v>
      </c>
      <c r="D23" s="249" t="s">
        <v>583</v>
      </c>
      <c r="E23" s="250" t="s">
        <v>583</v>
      </c>
      <c r="F23" s="354"/>
      <c r="G23" s="248" t="s">
        <v>583</v>
      </c>
      <c r="H23" s="249" t="s">
        <v>583</v>
      </c>
      <c r="I23" s="250" t="s">
        <v>583</v>
      </c>
      <c r="J23" s="354"/>
      <c r="K23" s="248" t="s">
        <v>583</v>
      </c>
      <c r="L23" s="249" t="s">
        <v>583</v>
      </c>
      <c r="M23" s="250" t="s">
        <v>583</v>
      </c>
      <c r="N23" s="363" t="s">
        <v>1674</v>
      </c>
      <c r="O23" s="248" t="s">
        <v>2058</v>
      </c>
      <c r="P23" s="249">
        <v>375</v>
      </c>
      <c r="Q23" s="250">
        <v>0</v>
      </c>
      <c r="R23" s="354"/>
      <c r="S23" s="248" t="s">
        <v>583</v>
      </c>
      <c r="T23" s="249" t="s">
        <v>583</v>
      </c>
      <c r="U23" s="250" t="s">
        <v>583</v>
      </c>
      <c r="V23" s="355" t="s">
        <v>1667</v>
      </c>
      <c r="W23" s="248" t="s">
        <v>431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583</v>
      </c>
      <c r="D24" s="249" t="s">
        <v>583</v>
      </c>
      <c r="E24" s="250" t="s">
        <v>583</v>
      </c>
      <c r="F24" s="354"/>
      <c r="G24" s="248" t="s">
        <v>583</v>
      </c>
      <c r="H24" s="249" t="s">
        <v>583</v>
      </c>
      <c r="I24" s="250" t="s">
        <v>583</v>
      </c>
      <c r="J24" s="354"/>
      <c r="K24" s="248" t="s">
        <v>583</v>
      </c>
      <c r="L24" s="249" t="s">
        <v>583</v>
      </c>
      <c r="M24" s="250" t="s">
        <v>583</v>
      </c>
      <c r="N24" s="363"/>
      <c r="O24" s="248" t="s">
        <v>583</v>
      </c>
      <c r="P24" s="249" t="s">
        <v>583</v>
      </c>
      <c r="Q24" s="250" t="s">
        <v>583</v>
      </c>
      <c r="R24" s="354"/>
      <c r="S24" s="248" t="s">
        <v>583</v>
      </c>
      <c r="T24" s="249" t="s">
        <v>583</v>
      </c>
      <c r="U24" s="250" t="s">
        <v>583</v>
      </c>
      <c r="V24" s="355" t="s">
        <v>1669</v>
      </c>
      <c r="W24" s="248" t="s">
        <v>432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583</v>
      </c>
      <c r="D25" s="249" t="s">
        <v>583</v>
      </c>
      <c r="E25" s="250" t="s">
        <v>583</v>
      </c>
      <c r="F25" s="354"/>
      <c r="G25" s="248" t="s">
        <v>583</v>
      </c>
      <c r="H25" s="249" t="s">
        <v>583</v>
      </c>
      <c r="I25" s="250" t="s">
        <v>583</v>
      </c>
      <c r="J25" s="354"/>
      <c r="K25" s="248" t="s">
        <v>583</v>
      </c>
      <c r="L25" s="249" t="s">
        <v>583</v>
      </c>
      <c r="M25" s="250" t="s">
        <v>583</v>
      </c>
      <c r="N25" s="363"/>
      <c r="O25" s="248" t="s">
        <v>583</v>
      </c>
      <c r="P25" s="249" t="s">
        <v>583</v>
      </c>
      <c r="Q25" s="250">
        <v>0</v>
      </c>
      <c r="R25" s="354"/>
      <c r="S25" s="248" t="s">
        <v>583</v>
      </c>
      <c r="T25" s="249" t="s">
        <v>583</v>
      </c>
      <c r="U25" s="250" t="s">
        <v>583</v>
      </c>
      <c r="V25" s="355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354"/>
      <c r="C26" s="248" t="s">
        <v>583</v>
      </c>
      <c r="D26" s="249" t="s">
        <v>583</v>
      </c>
      <c r="E26" s="250" t="s">
        <v>583</v>
      </c>
      <c r="F26" s="354"/>
      <c r="G26" s="248" t="s">
        <v>583</v>
      </c>
      <c r="H26" s="249" t="s">
        <v>583</v>
      </c>
      <c r="I26" s="250" t="s">
        <v>583</v>
      </c>
      <c r="J26" s="354"/>
      <c r="K26" s="248" t="s">
        <v>583</v>
      </c>
      <c r="L26" s="249" t="s">
        <v>583</v>
      </c>
      <c r="M26" s="250" t="s">
        <v>583</v>
      </c>
      <c r="N26" s="354"/>
      <c r="O26" s="248" t="s">
        <v>583</v>
      </c>
      <c r="P26" s="249" t="s">
        <v>583</v>
      </c>
      <c r="Q26" s="250" t="s">
        <v>583</v>
      </c>
      <c r="R26" s="354"/>
      <c r="S26" s="248" t="s">
        <v>583</v>
      </c>
      <c r="T26" s="249" t="s">
        <v>583</v>
      </c>
      <c r="U26" s="250" t="s">
        <v>583</v>
      </c>
      <c r="V26" s="355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354"/>
      <c r="C27" s="248" t="s">
        <v>583</v>
      </c>
      <c r="D27" s="249" t="s">
        <v>583</v>
      </c>
      <c r="E27" s="250" t="s">
        <v>583</v>
      </c>
      <c r="F27" s="354"/>
      <c r="G27" s="248" t="s">
        <v>583</v>
      </c>
      <c r="H27" s="249" t="s">
        <v>583</v>
      </c>
      <c r="I27" s="250" t="s">
        <v>583</v>
      </c>
      <c r="J27" s="354"/>
      <c r="K27" s="248" t="s">
        <v>583</v>
      </c>
      <c r="L27" s="249" t="s">
        <v>583</v>
      </c>
      <c r="M27" s="250" t="s">
        <v>583</v>
      </c>
      <c r="N27" s="354"/>
      <c r="O27" s="248" t="s">
        <v>583</v>
      </c>
      <c r="P27" s="249" t="s">
        <v>583</v>
      </c>
      <c r="Q27" s="250" t="s">
        <v>583</v>
      </c>
      <c r="R27" s="354"/>
      <c r="S27" s="248" t="s">
        <v>583</v>
      </c>
      <c r="T27" s="249" t="s">
        <v>583</v>
      </c>
      <c r="U27" s="250" t="s">
        <v>583</v>
      </c>
      <c r="V27" s="355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354"/>
      <c r="C28" s="248" t="s">
        <v>583</v>
      </c>
      <c r="D28" s="249" t="s">
        <v>583</v>
      </c>
      <c r="E28" s="250" t="s">
        <v>583</v>
      </c>
      <c r="F28" s="354"/>
      <c r="G28" s="248" t="s">
        <v>583</v>
      </c>
      <c r="H28" s="249" t="s">
        <v>583</v>
      </c>
      <c r="I28" s="250" t="s">
        <v>583</v>
      </c>
      <c r="J28" s="354"/>
      <c r="K28" s="248" t="s">
        <v>583</v>
      </c>
      <c r="L28" s="249" t="s">
        <v>583</v>
      </c>
      <c r="M28" s="250" t="s">
        <v>583</v>
      </c>
      <c r="N28" s="354"/>
      <c r="O28" s="248" t="s">
        <v>583</v>
      </c>
      <c r="P28" s="249" t="s">
        <v>583</v>
      </c>
      <c r="Q28" s="250" t="s">
        <v>583</v>
      </c>
      <c r="R28" s="354"/>
      <c r="S28" s="248" t="s">
        <v>583</v>
      </c>
      <c r="T28" s="249" t="s">
        <v>583</v>
      </c>
      <c r="U28" s="250" t="s">
        <v>583</v>
      </c>
      <c r="V28" s="355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354"/>
      <c r="C29" s="248" t="s">
        <v>583</v>
      </c>
      <c r="D29" s="249" t="s">
        <v>583</v>
      </c>
      <c r="E29" s="250" t="s">
        <v>583</v>
      </c>
      <c r="F29" s="354"/>
      <c r="G29" s="248" t="s">
        <v>583</v>
      </c>
      <c r="H29" s="249" t="s">
        <v>583</v>
      </c>
      <c r="I29" s="250" t="s">
        <v>583</v>
      </c>
      <c r="J29" s="354"/>
      <c r="K29" s="248" t="s">
        <v>583</v>
      </c>
      <c r="L29" s="249" t="s">
        <v>583</v>
      </c>
      <c r="M29" s="250" t="s">
        <v>583</v>
      </c>
      <c r="N29" s="354"/>
      <c r="O29" s="248" t="s">
        <v>583</v>
      </c>
      <c r="P29" s="249" t="s">
        <v>583</v>
      </c>
      <c r="Q29" s="250" t="s">
        <v>583</v>
      </c>
      <c r="R29" s="354"/>
      <c r="S29" s="248" t="s">
        <v>583</v>
      </c>
      <c r="T29" s="249" t="s">
        <v>583</v>
      </c>
      <c r="U29" s="250" t="s">
        <v>583</v>
      </c>
      <c r="V29" s="355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354"/>
      <c r="C30" s="248" t="s">
        <v>583</v>
      </c>
      <c r="D30" s="249" t="s">
        <v>583</v>
      </c>
      <c r="E30" s="250" t="s">
        <v>583</v>
      </c>
      <c r="F30" s="354"/>
      <c r="G30" s="248" t="s">
        <v>583</v>
      </c>
      <c r="H30" s="249" t="s">
        <v>583</v>
      </c>
      <c r="I30" s="250" t="s">
        <v>583</v>
      </c>
      <c r="J30" s="354"/>
      <c r="K30" s="248" t="s">
        <v>583</v>
      </c>
      <c r="L30" s="249" t="s">
        <v>583</v>
      </c>
      <c r="M30" s="250" t="s">
        <v>583</v>
      </c>
      <c r="N30" s="354"/>
      <c r="O30" s="248" t="s">
        <v>583</v>
      </c>
      <c r="P30" s="249" t="s">
        <v>583</v>
      </c>
      <c r="Q30" s="250" t="s">
        <v>583</v>
      </c>
      <c r="R30" s="354"/>
      <c r="S30" s="248" t="s">
        <v>583</v>
      </c>
      <c r="T30" s="249" t="s">
        <v>583</v>
      </c>
      <c r="U30" s="250" t="s">
        <v>583</v>
      </c>
      <c r="V30" s="355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354"/>
      <c r="C31" s="248" t="s">
        <v>583</v>
      </c>
      <c r="D31" s="249" t="s">
        <v>583</v>
      </c>
      <c r="E31" s="250" t="s">
        <v>583</v>
      </c>
      <c r="F31" s="354"/>
      <c r="G31" s="248" t="s">
        <v>583</v>
      </c>
      <c r="H31" s="249" t="s">
        <v>583</v>
      </c>
      <c r="I31" s="250" t="s">
        <v>583</v>
      </c>
      <c r="J31" s="354"/>
      <c r="K31" s="248" t="s">
        <v>583</v>
      </c>
      <c r="L31" s="249" t="s">
        <v>583</v>
      </c>
      <c r="M31" s="250" t="s">
        <v>583</v>
      </c>
      <c r="N31" s="354"/>
      <c r="O31" s="248" t="s">
        <v>583</v>
      </c>
      <c r="P31" s="249" t="s">
        <v>583</v>
      </c>
      <c r="Q31" s="250" t="s">
        <v>583</v>
      </c>
      <c r="R31" s="354"/>
      <c r="S31" s="248" t="s">
        <v>583</v>
      </c>
      <c r="T31" s="249" t="s">
        <v>583</v>
      </c>
      <c r="U31" s="250" t="s">
        <v>583</v>
      </c>
      <c r="V31" s="355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354"/>
      <c r="C32" s="248" t="s">
        <v>583</v>
      </c>
      <c r="D32" s="249" t="s">
        <v>583</v>
      </c>
      <c r="E32" s="250" t="s">
        <v>583</v>
      </c>
      <c r="F32" s="354"/>
      <c r="G32" s="248" t="s">
        <v>583</v>
      </c>
      <c r="H32" s="249" t="s">
        <v>583</v>
      </c>
      <c r="I32" s="250" t="s">
        <v>583</v>
      </c>
      <c r="J32" s="354"/>
      <c r="K32" s="248" t="s">
        <v>583</v>
      </c>
      <c r="L32" s="249" t="s">
        <v>583</v>
      </c>
      <c r="M32" s="250" t="s">
        <v>583</v>
      </c>
      <c r="N32" s="354"/>
      <c r="O32" s="248" t="s">
        <v>583</v>
      </c>
      <c r="P32" s="249" t="s">
        <v>583</v>
      </c>
      <c r="Q32" s="250" t="s">
        <v>583</v>
      </c>
      <c r="R32" s="354"/>
      <c r="S32" s="248" t="s">
        <v>583</v>
      </c>
      <c r="T32" s="249" t="s">
        <v>583</v>
      </c>
      <c r="U32" s="250" t="s">
        <v>583</v>
      </c>
      <c r="V32" s="355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354"/>
      <c r="C33" s="248" t="s">
        <v>583</v>
      </c>
      <c r="D33" s="249" t="s">
        <v>583</v>
      </c>
      <c r="E33" s="250" t="s">
        <v>583</v>
      </c>
      <c r="F33" s="354"/>
      <c r="G33" s="248" t="s">
        <v>583</v>
      </c>
      <c r="H33" s="249" t="s">
        <v>583</v>
      </c>
      <c r="I33" s="250" t="s">
        <v>583</v>
      </c>
      <c r="J33" s="354"/>
      <c r="K33" s="248" t="s">
        <v>583</v>
      </c>
      <c r="L33" s="249" t="s">
        <v>583</v>
      </c>
      <c r="M33" s="250" t="s">
        <v>583</v>
      </c>
      <c r="N33" s="354"/>
      <c r="O33" s="248" t="s">
        <v>583</v>
      </c>
      <c r="P33" s="249" t="s">
        <v>583</v>
      </c>
      <c r="Q33" s="250" t="s">
        <v>583</v>
      </c>
      <c r="R33" s="354"/>
      <c r="S33" s="248" t="s">
        <v>583</v>
      </c>
      <c r="T33" s="249" t="s">
        <v>583</v>
      </c>
      <c r="U33" s="250" t="s">
        <v>583</v>
      </c>
      <c r="V33" s="355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354"/>
      <c r="C34" s="248" t="s">
        <v>583</v>
      </c>
      <c r="D34" s="249" t="s">
        <v>583</v>
      </c>
      <c r="E34" s="250" t="s">
        <v>583</v>
      </c>
      <c r="F34" s="354"/>
      <c r="G34" s="248" t="s">
        <v>583</v>
      </c>
      <c r="H34" s="249" t="s">
        <v>583</v>
      </c>
      <c r="I34" s="250" t="s">
        <v>583</v>
      </c>
      <c r="J34" s="354"/>
      <c r="K34" s="248" t="s">
        <v>583</v>
      </c>
      <c r="L34" s="249" t="s">
        <v>583</v>
      </c>
      <c r="M34" s="250" t="s">
        <v>583</v>
      </c>
      <c r="N34" s="354"/>
      <c r="O34" s="248" t="s">
        <v>583</v>
      </c>
      <c r="P34" s="249" t="s">
        <v>583</v>
      </c>
      <c r="Q34" s="250" t="s">
        <v>583</v>
      </c>
      <c r="R34" s="354"/>
      <c r="S34" s="248" t="s">
        <v>583</v>
      </c>
      <c r="T34" s="249" t="s">
        <v>583</v>
      </c>
      <c r="U34" s="250" t="s">
        <v>583</v>
      </c>
      <c r="V34" s="355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354"/>
      <c r="C35" s="248" t="s">
        <v>583</v>
      </c>
      <c r="D35" s="249" t="s">
        <v>583</v>
      </c>
      <c r="E35" s="250" t="s">
        <v>583</v>
      </c>
      <c r="F35" s="354"/>
      <c r="G35" s="248" t="s">
        <v>583</v>
      </c>
      <c r="H35" s="249" t="s">
        <v>583</v>
      </c>
      <c r="I35" s="250" t="s">
        <v>583</v>
      </c>
      <c r="J35" s="354"/>
      <c r="K35" s="248" t="s">
        <v>583</v>
      </c>
      <c r="L35" s="249" t="s">
        <v>583</v>
      </c>
      <c r="M35" s="250" t="s">
        <v>583</v>
      </c>
      <c r="N35" s="354"/>
      <c r="O35" s="248" t="s">
        <v>583</v>
      </c>
      <c r="P35" s="249" t="s">
        <v>583</v>
      </c>
      <c r="Q35" s="250" t="s">
        <v>583</v>
      </c>
      <c r="R35" s="354"/>
      <c r="S35" s="248" t="s">
        <v>583</v>
      </c>
      <c r="T35" s="249" t="s">
        <v>583</v>
      </c>
      <c r="U35" s="250" t="s">
        <v>583</v>
      </c>
      <c r="V35" s="355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354"/>
      <c r="C36" s="248" t="s">
        <v>583</v>
      </c>
      <c r="D36" s="249" t="s">
        <v>583</v>
      </c>
      <c r="E36" s="250" t="s">
        <v>583</v>
      </c>
      <c r="F36" s="354"/>
      <c r="G36" s="248" t="s">
        <v>583</v>
      </c>
      <c r="H36" s="249" t="s">
        <v>583</v>
      </c>
      <c r="I36" s="250" t="s">
        <v>583</v>
      </c>
      <c r="J36" s="354"/>
      <c r="K36" s="248" t="s">
        <v>583</v>
      </c>
      <c r="L36" s="249" t="s">
        <v>583</v>
      </c>
      <c r="M36" s="250" t="s">
        <v>583</v>
      </c>
      <c r="N36" s="354"/>
      <c r="O36" s="248" t="s">
        <v>583</v>
      </c>
      <c r="P36" s="249" t="s">
        <v>583</v>
      </c>
      <c r="Q36" s="250" t="s">
        <v>583</v>
      </c>
      <c r="R36" s="354"/>
      <c r="S36" s="248" t="s">
        <v>583</v>
      </c>
      <c r="T36" s="249" t="s">
        <v>583</v>
      </c>
      <c r="U36" s="250" t="s">
        <v>583</v>
      </c>
      <c r="V36" s="355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354"/>
      <c r="C37" s="248" t="s">
        <v>583</v>
      </c>
      <c r="D37" s="249" t="s">
        <v>583</v>
      </c>
      <c r="E37" s="250" t="s">
        <v>583</v>
      </c>
      <c r="F37" s="354"/>
      <c r="G37" s="248" t="s">
        <v>583</v>
      </c>
      <c r="H37" s="249" t="s">
        <v>583</v>
      </c>
      <c r="I37" s="250" t="s">
        <v>583</v>
      </c>
      <c r="J37" s="354"/>
      <c r="K37" s="248" t="s">
        <v>583</v>
      </c>
      <c r="L37" s="249" t="s">
        <v>583</v>
      </c>
      <c r="M37" s="250" t="s">
        <v>583</v>
      </c>
      <c r="N37" s="354"/>
      <c r="O37" s="248" t="s">
        <v>583</v>
      </c>
      <c r="P37" s="249" t="s">
        <v>583</v>
      </c>
      <c r="Q37" s="250" t="s">
        <v>583</v>
      </c>
      <c r="R37" s="354"/>
      <c r="S37" s="248" t="s">
        <v>583</v>
      </c>
      <c r="T37" s="249" t="s">
        <v>583</v>
      </c>
      <c r="U37" s="250" t="s">
        <v>583</v>
      </c>
      <c r="V37" s="355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354"/>
      <c r="C38" s="248" t="s">
        <v>583</v>
      </c>
      <c r="D38" s="249" t="s">
        <v>583</v>
      </c>
      <c r="E38" s="250" t="s">
        <v>583</v>
      </c>
      <c r="F38" s="354"/>
      <c r="G38" s="248" t="s">
        <v>583</v>
      </c>
      <c r="H38" s="249" t="s">
        <v>583</v>
      </c>
      <c r="I38" s="250" t="s">
        <v>583</v>
      </c>
      <c r="J38" s="354"/>
      <c r="K38" s="248" t="s">
        <v>583</v>
      </c>
      <c r="L38" s="249" t="s">
        <v>583</v>
      </c>
      <c r="M38" s="250" t="s">
        <v>583</v>
      </c>
      <c r="N38" s="354"/>
      <c r="O38" s="248" t="s">
        <v>583</v>
      </c>
      <c r="P38" s="249" t="s">
        <v>583</v>
      </c>
      <c r="Q38" s="250" t="s">
        <v>583</v>
      </c>
      <c r="R38" s="354"/>
      <c r="S38" s="248" t="s">
        <v>583</v>
      </c>
      <c r="T38" s="249" t="s">
        <v>583</v>
      </c>
      <c r="U38" s="250" t="s">
        <v>583</v>
      </c>
      <c r="V38" s="355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354"/>
      <c r="C39" s="248" t="s">
        <v>583</v>
      </c>
      <c r="D39" s="249" t="s">
        <v>583</v>
      </c>
      <c r="E39" s="250" t="s">
        <v>583</v>
      </c>
      <c r="F39" s="354"/>
      <c r="G39" s="248" t="s">
        <v>583</v>
      </c>
      <c r="H39" s="249" t="s">
        <v>583</v>
      </c>
      <c r="I39" s="250" t="s">
        <v>583</v>
      </c>
      <c r="J39" s="354"/>
      <c r="K39" s="248" t="s">
        <v>583</v>
      </c>
      <c r="L39" s="249" t="s">
        <v>583</v>
      </c>
      <c r="M39" s="250" t="s">
        <v>583</v>
      </c>
      <c r="N39" s="354"/>
      <c r="O39" s="248" t="s">
        <v>583</v>
      </c>
      <c r="P39" s="249" t="s">
        <v>583</v>
      </c>
      <c r="Q39" s="250" t="s">
        <v>583</v>
      </c>
      <c r="R39" s="354"/>
      <c r="S39" s="248" t="s">
        <v>583</v>
      </c>
      <c r="T39" s="249" t="s">
        <v>583</v>
      </c>
      <c r="U39" s="250" t="s">
        <v>583</v>
      </c>
      <c r="V39" s="355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354"/>
      <c r="C40" s="248" t="s">
        <v>583</v>
      </c>
      <c r="D40" s="249" t="s">
        <v>583</v>
      </c>
      <c r="E40" s="250" t="s">
        <v>583</v>
      </c>
      <c r="F40" s="354"/>
      <c r="G40" s="248" t="s">
        <v>583</v>
      </c>
      <c r="H40" s="249" t="s">
        <v>583</v>
      </c>
      <c r="I40" s="250" t="s">
        <v>583</v>
      </c>
      <c r="J40" s="354"/>
      <c r="K40" s="248" t="s">
        <v>583</v>
      </c>
      <c r="L40" s="249" t="s">
        <v>583</v>
      </c>
      <c r="M40" s="250" t="s">
        <v>583</v>
      </c>
      <c r="N40" s="354"/>
      <c r="O40" s="248" t="s">
        <v>583</v>
      </c>
      <c r="P40" s="249" t="s">
        <v>583</v>
      </c>
      <c r="Q40" s="250" t="s">
        <v>583</v>
      </c>
      <c r="R40" s="354"/>
      <c r="S40" s="248" t="s">
        <v>583</v>
      </c>
      <c r="T40" s="249" t="s">
        <v>583</v>
      </c>
      <c r="U40" s="250" t="s">
        <v>583</v>
      </c>
      <c r="V40" s="355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3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3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3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3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52230</v>
      </c>
      <c r="B45" s="354"/>
      <c r="C45" s="256" t="str">
        <f>IF(D45=0,"","計")</f>
        <v>計</v>
      </c>
      <c r="D45" s="257">
        <f>SUBTOTAL(9,D6:D44)</f>
        <v>875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670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32980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237"/>
      <c r="C47" s="503"/>
      <c r="D47" s="504"/>
      <c r="E47" s="505"/>
      <c r="F47" s="238"/>
      <c r="G47" s="503"/>
      <c r="H47" s="504"/>
      <c r="I47" s="505"/>
      <c r="J47" s="238"/>
      <c r="K47" s="503"/>
      <c r="L47" s="504"/>
      <c r="M47" s="505"/>
      <c r="N47" s="238"/>
      <c r="O47" s="503"/>
      <c r="P47" s="504"/>
      <c r="Q47" s="505"/>
      <c r="R47" s="238"/>
      <c r="S47" s="503"/>
      <c r="T47" s="504"/>
      <c r="U47" s="505"/>
      <c r="V47" s="238"/>
      <c r="W47" s="503"/>
      <c r="X47" s="504"/>
      <c r="Y47" s="50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246"/>
      <c r="B49" s="266"/>
      <c r="C49" s="248" t="s">
        <v>583</v>
      </c>
      <c r="D49" s="249" t="s">
        <v>583</v>
      </c>
      <c r="E49" s="250"/>
      <c r="F49" s="266"/>
      <c r="G49" s="248" t="s">
        <v>583</v>
      </c>
      <c r="H49" s="249" t="s">
        <v>583</v>
      </c>
      <c r="I49" s="250"/>
      <c r="J49" s="266"/>
      <c r="K49" s="248" t="s">
        <v>583</v>
      </c>
      <c r="L49" s="267" t="s">
        <v>583</v>
      </c>
      <c r="M49" s="250"/>
      <c r="N49" s="266"/>
      <c r="O49" s="248" t="s">
        <v>583</v>
      </c>
      <c r="P49" s="267" t="s">
        <v>583</v>
      </c>
      <c r="Q49" s="250"/>
      <c r="R49" s="266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06"/>
      <c r="B50" s="266"/>
      <c r="C50" s="248" t="s">
        <v>583</v>
      </c>
      <c r="D50" s="249" t="s">
        <v>583</v>
      </c>
      <c r="E50" s="250"/>
      <c r="F50" s="266"/>
      <c r="G50" s="248" t="s">
        <v>583</v>
      </c>
      <c r="H50" s="249" t="s">
        <v>583</v>
      </c>
      <c r="I50" s="250"/>
      <c r="J50" s="266"/>
      <c r="K50" s="248" t="s">
        <v>583</v>
      </c>
      <c r="L50" s="267" t="s">
        <v>583</v>
      </c>
      <c r="M50" s="250"/>
      <c r="N50" s="266"/>
      <c r="O50" s="248" t="s">
        <v>583</v>
      </c>
      <c r="P50" s="267" t="s">
        <v>583</v>
      </c>
      <c r="Q50" s="250"/>
      <c r="R50" s="266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06"/>
      <c r="B51" s="266"/>
      <c r="C51" s="248" t="s">
        <v>583</v>
      </c>
      <c r="D51" s="249" t="s">
        <v>583</v>
      </c>
      <c r="E51" s="250"/>
      <c r="F51" s="266"/>
      <c r="G51" s="248" t="s">
        <v>583</v>
      </c>
      <c r="H51" s="249" t="s">
        <v>583</v>
      </c>
      <c r="I51" s="250"/>
      <c r="J51" s="266"/>
      <c r="K51" s="248" t="s">
        <v>583</v>
      </c>
      <c r="L51" s="267" t="s">
        <v>583</v>
      </c>
      <c r="M51" s="250"/>
      <c r="N51" s="266"/>
      <c r="O51" s="248" t="s">
        <v>583</v>
      </c>
      <c r="P51" s="267" t="s">
        <v>583</v>
      </c>
      <c r="Q51" s="250"/>
      <c r="R51" s="266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06"/>
      <c r="B52" s="266"/>
      <c r="C52" s="248" t="s">
        <v>583</v>
      </c>
      <c r="D52" s="249" t="s">
        <v>583</v>
      </c>
      <c r="E52" s="250"/>
      <c r="F52" s="266"/>
      <c r="G52" s="248" t="s">
        <v>583</v>
      </c>
      <c r="H52" s="249" t="s">
        <v>583</v>
      </c>
      <c r="I52" s="250"/>
      <c r="J52" s="266"/>
      <c r="K52" s="248" t="s">
        <v>583</v>
      </c>
      <c r="L52" s="267" t="s">
        <v>583</v>
      </c>
      <c r="M52" s="250"/>
      <c r="N52" s="266"/>
      <c r="O52" s="248" t="s">
        <v>583</v>
      </c>
      <c r="P52" s="267" t="s">
        <v>583</v>
      </c>
      <c r="Q52" s="250"/>
      <c r="R52" s="266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06"/>
      <c r="B53" s="266"/>
      <c r="C53" s="248" t="s">
        <v>583</v>
      </c>
      <c r="D53" s="249" t="s">
        <v>583</v>
      </c>
      <c r="E53" s="250"/>
      <c r="F53" s="266"/>
      <c r="G53" s="248" t="s">
        <v>583</v>
      </c>
      <c r="H53" s="249" t="s">
        <v>583</v>
      </c>
      <c r="I53" s="250"/>
      <c r="J53" s="266"/>
      <c r="K53" s="248" t="s">
        <v>583</v>
      </c>
      <c r="L53" s="267" t="s">
        <v>583</v>
      </c>
      <c r="M53" s="250"/>
      <c r="N53" s="266"/>
      <c r="O53" s="248" t="s">
        <v>583</v>
      </c>
      <c r="P53" s="267" t="s">
        <v>583</v>
      </c>
      <c r="Q53" s="250"/>
      <c r="R53" s="266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06"/>
      <c r="B54" s="266"/>
      <c r="C54" s="248" t="s">
        <v>583</v>
      </c>
      <c r="D54" s="249" t="s">
        <v>583</v>
      </c>
      <c r="E54" s="250"/>
      <c r="F54" s="266"/>
      <c r="G54" s="248" t="s">
        <v>583</v>
      </c>
      <c r="H54" s="249" t="s">
        <v>583</v>
      </c>
      <c r="I54" s="250"/>
      <c r="J54" s="266"/>
      <c r="K54" s="248" t="s">
        <v>583</v>
      </c>
      <c r="L54" s="267" t="s">
        <v>583</v>
      </c>
      <c r="M54" s="250"/>
      <c r="N54" s="266"/>
      <c r="O54" s="248" t="s">
        <v>583</v>
      </c>
      <c r="P54" s="267" t="s">
        <v>583</v>
      </c>
      <c r="Q54" s="250"/>
      <c r="R54" s="266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/>
      <c r="F55" s="266"/>
      <c r="G55" s="248" t="s">
        <v>583</v>
      </c>
      <c r="H55" s="249" t="s">
        <v>583</v>
      </c>
      <c r="I55" s="250"/>
      <c r="J55" s="266"/>
      <c r="K55" s="270" t="s">
        <v>583</v>
      </c>
      <c r="L55" s="271" t="s">
        <v>583</v>
      </c>
      <c r="M55" s="250"/>
      <c r="N55" s="266"/>
      <c r="O55" s="270" t="s">
        <v>583</v>
      </c>
      <c r="P55" s="271" t="s">
        <v>583</v>
      </c>
      <c r="Q55" s="250"/>
      <c r="R55" s="266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66"/>
      <c r="K56" s="270" t="s">
        <v>583</v>
      </c>
      <c r="L56" s="271" t="s">
        <v>583</v>
      </c>
      <c r="M56" s="250"/>
      <c r="N56" s="266"/>
      <c r="O56" s="270" t="s">
        <v>583</v>
      </c>
      <c r="P56" s="271" t="s">
        <v>583</v>
      </c>
      <c r="Q56" s="250"/>
      <c r="R56" s="266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6"/>
      <c r="O57" s="270" t="s">
        <v>583</v>
      </c>
      <c r="P57" s="271" t="s">
        <v>583</v>
      </c>
      <c r="Q57" s="250"/>
      <c r="R57" s="266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6"/>
      <c r="O58" s="270" t="s">
        <v>583</v>
      </c>
      <c r="P58" s="271" t="s">
        <v>583</v>
      </c>
      <c r="Q58" s="250"/>
      <c r="R58" s="266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6"/>
      <c r="O59" s="270" t="s">
        <v>583</v>
      </c>
      <c r="P59" s="271" t="s">
        <v>583</v>
      </c>
      <c r="Q59" s="250"/>
      <c r="R59" s="266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ht="13.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52230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MOKUJI!J22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  <mergeCell ref="R117:U134"/>
    <mergeCell ref="V117:Y134"/>
    <mergeCell ref="R135:U135"/>
    <mergeCell ref="V135:Y135"/>
    <mergeCell ref="S97:U97"/>
    <mergeCell ref="W97:Y97"/>
    <mergeCell ref="B135:E135"/>
    <mergeCell ref="F135:I135"/>
    <mergeCell ref="J135:M135"/>
    <mergeCell ref="N135:Q135"/>
    <mergeCell ref="V136:Y136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W77:Y77"/>
    <mergeCell ref="W4:Y4"/>
    <mergeCell ref="W47:Y47"/>
    <mergeCell ref="P2:Q2"/>
    <mergeCell ref="S77:U77"/>
    <mergeCell ref="S47:U47"/>
    <mergeCell ref="O47:Q47"/>
    <mergeCell ref="O77:Q77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3</v>
      </c>
      <c r="Z2" s="398" t="s">
        <v>1951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103</v>
      </c>
      <c r="B6" s="251" t="s">
        <v>627</v>
      </c>
      <c r="C6" s="248" t="s">
        <v>835</v>
      </c>
      <c r="D6" s="249">
        <v>1140</v>
      </c>
      <c r="E6" s="250">
        <v>0</v>
      </c>
      <c r="F6" s="251" t="s">
        <v>628</v>
      </c>
      <c r="G6" s="248" t="s">
        <v>90</v>
      </c>
      <c r="H6" s="249">
        <v>690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629</v>
      </c>
      <c r="O6" s="248" t="s">
        <v>1979</v>
      </c>
      <c r="P6" s="249">
        <v>5000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1805</v>
      </c>
      <c r="B7" s="251" t="s">
        <v>630</v>
      </c>
      <c r="C7" s="248" t="s">
        <v>91</v>
      </c>
      <c r="D7" s="249">
        <v>1670</v>
      </c>
      <c r="E7" s="250">
        <v>0</v>
      </c>
      <c r="F7" s="251" t="s">
        <v>631</v>
      </c>
      <c r="G7" s="248" t="s">
        <v>92</v>
      </c>
      <c r="H7" s="249">
        <v>460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632</v>
      </c>
      <c r="O7" s="248" t="s">
        <v>1980</v>
      </c>
      <c r="P7" s="249">
        <v>3450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750</v>
      </c>
      <c r="C8" s="248" t="s">
        <v>92</v>
      </c>
      <c r="D8" s="249">
        <v>1020</v>
      </c>
      <c r="E8" s="250">
        <v>0</v>
      </c>
      <c r="F8" s="251" t="s">
        <v>633</v>
      </c>
      <c r="G8" s="248" t="s">
        <v>94</v>
      </c>
      <c r="H8" s="249">
        <v>490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636</v>
      </c>
      <c r="O8" s="248" t="s">
        <v>1981</v>
      </c>
      <c r="P8" s="249">
        <v>5820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637</v>
      </c>
      <c r="C9" s="248" t="s">
        <v>98</v>
      </c>
      <c r="D9" s="249">
        <v>1210</v>
      </c>
      <c r="E9" s="250">
        <v>0</v>
      </c>
      <c r="F9" s="251" t="s">
        <v>634</v>
      </c>
      <c r="G9" s="248" t="s">
        <v>97</v>
      </c>
      <c r="H9" s="249">
        <v>250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640</v>
      </c>
      <c r="O9" s="248" t="s">
        <v>1982</v>
      </c>
      <c r="P9" s="249">
        <v>3630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641</v>
      </c>
      <c r="C10" s="248" t="s">
        <v>96</v>
      </c>
      <c r="D10" s="249">
        <v>690</v>
      </c>
      <c r="E10" s="250">
        <v>0</v>
      </c>
      <c r="F10" s="251" t="s">
        <v>635</v>
      </c>
      <c r="G10" s="248" t="s">
        <v>91</v>
      </c>
      <c r="H10" s="249">
        <v>660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643</v>
      </c>
      <c r="O10" s="248" t="s">
        <v>1983</v>
      </c>
      <c r="P10" s="249">
        <v>6390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644</v>
      </c>
      <c r="C11" s="248" t="s">
        <v>93</v>
      </c>
      <c r="D11" s="249">
        <v>1340</v>
      </c>
      <c r="E11" s="250">
        <v>0</v>
      </c>
      <c r="F11" s="251" t="s">
        <v>639</v>
      </c>
      <c r="G11" s="248" t="s">
        <v>96</v>
      </c>
      <c r="H11" s="249">
        <v>520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646</v>
      </c>
      <c r="O11" s="248" t="s">
        <v>1984</v>
      </c>
      <c r="P11" s="249">
        <v>2180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645</v>
      </c>
      <c r="C12" s="248" t="s">
        <v>95</v>
      </c>
      <c r="D12" s="249">
        <v>690</v>
      </c>
      <c r="E12" s="250">
        <v>0</v>
      </c>
      <c r="F12" s="251" t="s">
        <v>642</v>
      </c>
      <c r="G12" s="248" t="s">
        <v>98</v>
      </c>
      <c r="H12" s="249">
        <v>700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647</v>
      </c>
      <c r="O12" s="248" t="s">
        <v>1985</v>
      </c>
      <c r="P12" s="249">
        <v>3590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1"/>
      <c r="K13" s="248" t="s">
        <v>583</v>
      </c>
      <c r="L13" s="249" t="s">
        <v>583</v>
      </c>
      <c r="M13" s="250" t="s">
        <v>583</v>
      </c>
      <c r="N13" s="251" t="s">
        <v>648</v>
      </c>
      <c r="O13" s="248" t="s">
        <v>1986</v>
      </c>
      <c r="P13" s="249">
        <v>2070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1"/>
      <c r="K14" s="248" t="s">
        <v>583</v>
      </c>
      <c r="L14" s="249" t="s">
        <v>583</v>
      </c>
      <c r="M14" s="250" t="s">
        <v>583</v>
      </c>
      <c r="N14" s="251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1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1"/>
      <c r="K16" s="248" t="s">
        <v>583</v>
      </c>
      <c r="L16" s="249" t="s">
        <v>583</v>
      </c>
      <c r="M16" s="250" t="s">
        <v>583</v>
      </c>
      <c r="N16" s="251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1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1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1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43660</v>
      </c>
      <c r="B45" s="254"/>
      <c r="C45" s="256" t="str">
        <f>IF(D45=0,"","計")</f>
        <v>計</v>
      </c>
      <c r="D45" s="257">
        <f>SUBTOTAL(9,D6:D44)</f>
        <v>7760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43660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2082</v>
      </c>
      <c r="V136" s="531">
        <f>MOKUJI!B8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W1:X1"/>
    <mergeCell ref="J2:K2"/>
    <mergeCell ref="N2:O2"/>
    <mergeCell ref="G4:I4"/>
    <mergeCell ref="K4:M4"/>
    <mergeCell ref="O4:Q4"/>
    <mergeCell ref="W4:X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48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661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/>
      <c r="O6" s="248" t="s">
        <v>583</v>
      </c>
      <c r="P6" s="249" t="s">
        <v>583</v>
      </c>
      <c r="Q6" s="250" t="s">
        <v>583</v>
      </c>
      <c r="R6" s="348" t="s">
        <v>1675</v>
      </c>
      <c r="S6" s="248" t="s">
        <v>433</v>
      </c>
      <c r="T6" s="249">
        <v>70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56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266"/>
      <c r="O7" s="248" t="s">
        <v>583</v>
      </c>
      <c r="P7" s="249" t="s">
        <v>583</v>
      </c>
      <c r="Q7" s="250" t="s">
        <v>583</v>
      </c>
      <c r="R7" s="266"/>
      <c r="S7" s="248" t="s">
        <v>583</v>
      </c>
      <c r="T7" s="249" t="s">
        <v>583</v>
      </c>
      <c r="U7" s="250" t="s">
        <v>583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266"/>
      <c r="O8" s="248" t="s">
        <v>583</v>
      </c>
      <c r="P8" s="249" t="s">
        <v>583</v>
      </c>
      <c r="Q8" s="250" t="s">
        <v>583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266"/>
      <c r="O9" s="248" t="s">
        <v>583</v>
      </c>
      <c r="P9" s="249" t="s">
        <v>583</v>
      </c>
      <c r="Q9" s="250" t="s">
        <v>583</v>
      </c>
      <c r="R9" s="266"/>
      <c r="S9" s="248" t="s">
        <v>583</v>
      </c>
      <c r="T9" s="249" t="s">
        <v>583</v>
      </c>
      <c r="U9" s="250" t="s">
        <v>583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266"/>
      <c r="O10" s="248" t="s">
        <v>583</v>
      </c>
      <c r="P10" s="249" t="s">
        <v>583</v>
      </c>
      <c r="Q10" s="250" t="s">
        <v>583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266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 t="s">
        <v>583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662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1676</v>
      </c>
      <c r="O49" s="248" t="s">
        <v>2650</v>
      </c>
      <c r="P49" s="267">
        <v>1925</v>
      </c>
      <c r="Q49" s="250">
        <v>0</v>
      </c>
      <c r="R49" s="347" t="s">
        <v>1677</v>
      </c>
      <c r="S49" s="248" t="s">
        <v>435</v>
      </c>
      <c r="T49" s="267">
        <v>35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57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1679</v>
      </c>
      <c r="O50" s="248" t="s">
        <v>2651</v>
      </c>
      <c r="P50" s="267">
        <v>240</v>
      </c>
      <c r="Q50" s="250">
        <v>0</v>
      </c>
      <c r="R50" s="347" t="s">
        <v>1678</v>
      </c>
      <c r="S50" s="248" t="s">
        <v>434</v>
      </c>
      <c r="T50" s="267">
        <v>190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1681</v>
      </c>
      <c r="O51" s="248" t="s">
        <v>2059</v>
      </c>
      <c r="P51" s="267">
        <v>210</v>
      </c>
      <c r="Q51" s="250">
        <v>0</v>
      </c>
      <c r="R51" s="347" t="s">
        <v>1680</v>
      </c>
      <c r="S51" s="248" t="s">
        <v>437</v>
      </c>
      <c r="T51" s="267">
        <v>160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1683</v>
      </c>
      <c r="O52" s="248" t="s">
        <v>2652</v>
      </c>
      <c r="P52" s="267">
        <v>590</v>
      </c>
      <c r="Q52" s="250">
        <v>0</v>
      </c>
      <c r="R52" s="347" t="s">
        <v>1682</v>
      </c>
      <c r="S52" s="248" t="s">
        <v>436</v>
      </c>
      <c r="T52" s="267">
        <v>50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 t="s">
        <v>1685</v>
      </c>
      <c r="O53" s="248" t="s">
        <v>2060</v>
      </c>
      <c r="P53" s="267">
        <v>170</v>
      </c>
      <c r="Q53" s="250">
        <v>0</v>
      </c>
      <c r="R53" s="347" t="s">
        <v>1684</v>
      </c>
      <c r="S53" s="248" t="s">
        <v>438</v>
      </c>
      <c r="T53" s="267">
        <v>40</v>
      </c>
      <c r="U53" s="250">
        <v>0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347"/>
      <c r="O54" s="248" t="s">
        <v>583</v>
      </c>
      <c r="P54" s="267" t="s">
        <v>583</v>
      </c>
      <c r="Q54" s="250" t="s">
        <v>583</v>
      </c>
      <c r="R54" s="347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347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>
        <v>0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>
        <v>0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666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1686</v>
      </c>
      <c r="O79" s="248" t="s">
        <v>2061</v>
      </c>
      <c r="P79" s="267">
        <v>310</v>
      </c>
      <c r="Q79" s="250">
        <v>0</v>
      </c>
      <c r="R79" s="347" t="s">
        <v>1687</v>
      </c>
      <c r="S79" s="248" t="s">
        <v>439</v>
      </c>
      <c r="T79" s="267">
        <v>110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58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/>
      <c r="O80" s="248" t="s">
        <v>583</v>
      </c>
      <c r="P80" s="267" t="s">
        <v>583</v>
      </c>
      <c r="Q80" s="250">
        <v>0</v>
      </c>
      <c r="R80" s="347"/>
      <c r="S80" s="248" t="s">
        <v>583</v>
      </c>
      <c r="T80" s="267" t="s">
        <v>583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266"/>
      <c r="O81" s="248" t="s">
        <v>583</v>
      </c>
      <c r="P81" s="267" t="s">
        <v>583</v>
      </c>
      <c r="Q81" s="250">
        <v>0</v>
      </c>
      <c r="R81" s="266"/>
      <c r="S81" s="248" t="s">
        <v>583</v>
      </c>
      <c r="T81" s="267" t="s">
        <v>583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266"/>
      <c r="O82" s="248" t="s">
        <v>583</v>
      </c>
      <c r="P82" s="267" t="s">
        <v>583</v>
      </c>
      <c r="Q82" s="250">
        <v>0</v>
      </c>
      <c r="R82" s="266"/>
      <c r="S82" s="248" t="s">
        <v>583</v>
      </c>
      <c r="T82" s="267" t="s">
        <v>583</v>
      </c>
      <c r="U82" s="250" t="s">
        <v>583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266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266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 t="s">
        <v>583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266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s="252" customFormat="1" ht="12.7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s="252" customFormat="1" ht="12.7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s="252" customFormat="1" ht="12.7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s="252" customFormat="1" ht="12.7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s="252" customFormat="1" ht="12.75" customHeight="1">
      <c r="A95" s="277">
        <f>SUM(D95,H95,L95,P95,T95,X95)</f>
        <v>420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65" customFormat="1" ht="12.7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s="252" customFormat="1" ht="12.7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s="252" customFormat="1" ht="12.7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s="252" customFormat="1" ht="12.7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s="252" customFormat="1" ht="12.7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s="252" customFormat="1" ht="12.7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52" customFormat="1" ht="12.7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52" customFormat="1" ht="12.7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s="252" customFormat="1" ht="12.7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s="252" customFormat="1" ht="12.7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52" customFormat="1" ht="12.7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52" customFormat="1" ht="12.7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s="252" customFormat="1" ht="12.7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s="252" customFormat="1" ht="12.7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s="252" customFormat="1" ht="12.7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4100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MOKUJI!J23</f>
        <v>45809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  <mergeCell ref="C1:G1"/>
    <mergeCell ref="N2:O2"/>
    <mergeCell ref="W1:X1"/>
    <mergeCell ref="S4:U4"/>
    <mergeCell ref="R2:X2"/>
    <mergeCell ref="S1:T1"/>
    <mergeCell ref="U1:V1"/>
    <mergeCell ref="Q1:R1"/>
    <mergeCell ref="O47:Q47"/>
    <mergeCell ref="K47:M47"/>
    <mergeCell ref="C97:E97"/>
    <mergeCell ref="G97:I97"/>
    <mergeCell ref="K97:M97"/>
    <mergeCell ref="G47:I47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17:A124"/>
    <mergeCell ref="B135:E135"/>
    <mergeCell ref="F135:I135"/>
    <mergeCell ref="J135:M135"/>
    <mergeCell ref="F117:I134"/>
    <mergeCell ref="B117:E134"/>
    <mergeCell ref="J117:M13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49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 t="s">
        <v>583</v>
      </c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664</v>
      </c>
      <c r="B6" s="266"/>
      <c r="C6" s="248" t="s">
        <v>583</v>
      </c>
      <c r="D6" s="249" t="s">
        <v>583</v>
      </c>
      <c r="E6" s="250" t="s">
        <v>583</v>
      </c>
      <c r="F6" s="266"/>
      <c r="G6" s="248" t="s">
        <v>583</v>
      </c>
      <c r="H6" s="249" t="s">
        <v>583</v>
      </c>
      <c r="I6" s="250" t="s">
        <v>583</v>
      </c>
      <c r="J6" s="266"/>
      <c r="K6" s="248" t="s">
        <v>583</v>
      </c>
      <c r="L6" s="249" t="s">
        <v>583</v>
      </c>
      <c r="M6" s="250" t="s">
        <v>583</v>
      </c>
      <c r="N6" s="348" t="s">
        <v>1688</v>
      </c>
      <c r="O6" s="248" t="s">
        <v>2371</v>
      </c>
      <c r="P6" s="249">
        <v>120</v>
      </c>
      <c r="Q6" s="250">
        <v>0</v>
      </c>
      <c r="R6" s="348" t="s">
        <v>1689</v>
      </c>
      <c r="S6" s="248" t="s">
        <v>440</v>
      </c>
      <c r="T6" s="249">
        <v>45</v>
      </c>
      <c r="U6" s="250">
        <v>0</v>
      </c>
      <c r="V6" s="247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59</v>
      </c>
      <c r="B7" s="266"/>
      <c r="C7" s="248" t="s">
        <v>583</v>
      </c>
      <c r="D7" s="249" t="s">
        <v>583</v>
      </c>
      <c r="E7" s="250" t="s">
        <v>583</v>
      </c>
      <c r="F7" s="266"/>
      <c r="G7" s="248" t="s">
        <v>583</v>
      </c>
      <c r="H7" s="249" t="s">
        <v>583</v>
      </c>
      <c r="I7" s="250" t="s">
        <v>583</v>
      </c>
      <c r="J7" s="266"/>
      <c r="K7" s="248" t="s">
        <v>583</v>
      </c>
      <c r="L7" s="249" t="s">
        <v>583</v>
      </c>
      <c r="M7" s="250" t="s">
        <v>583</v>
      </c>
      <c r="N7" s="347" t="s">
        <v>1690</v>
      </c>
      <c r="O7" s="248" t="s">
        <v>2653</v>
      </c>
      <c r="P7" s="249">
        <v>1275</v>
      </c>
      <c r="Q7" s="250">
        <v>0</v>
      </c>
      <c r="R7" s="347" t="s">
        <v>1691</v>
      </c>
      <c r="S7" s="248" t="s">
        <v>441</v>
      </c>
      <c r="T7" s="249">
        <v>30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 t="s">
        <v>583</v>
      </c>
      <c r="F8" s="266"/>
      <c r="G8" s="248" t="s">
        <v>583</v>
      </c>
      <c r="H8" s="249" t="s">
        <v>583</v>
      </c>
      <c r="I8" s="250" t="s">
        <v>583</v>
      </c>
      <c r="J8" s="266"/>
      <c r="K8" s="248" t="s">
        <v>583</v>
      </c>
      <c r="L8" s="249" t="s">
        <v>583</v>
      </c>
      <c r="M8" s="250" t="s">
        <v>583</v>
      </c>
      <c r="N8" s="347" t="s">
        <v>1692</v>
      </c>
      <c r="O8" s="248" t="s">
        <v>2049</v>
      </c>
      <c r="P8" s="249">
        <v>145</v>
      </c>
      <c r="Q8" s="250">
        <v>0</v>
      </c>
      <c r="R8" s="347" t="s">
        <v>1693</v>
      </c>
      <c r="S8" s="248" t="s">
        <v>442</v>
      </c>
      <c r="T8" s="249">
        <v>165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1694</v>
      </c>
      <c r="O9" s="248" t="s">
        <v>2654</v>
      </c>
      <c r="P9" s="249">
        <v>1075</v>
      </c>
      <c r="Q9" s="250">
        <v>0</v>
      </c>
      <c r="R9" s="347" t="s">
        <v>1695</v>
      </c>
      <c r="S9" s="248" t="s">
        <v>443</v>
      </c>
      <c r="T9" s="249">
        <v>480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1696</v>
      </c>
      <c r="O10" s="248" t="s">
        <v>2655</v>
      </c>
      <c r="P10" s="249">
        <v>130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 t="s">
        <v>1697</v>
      </c>
      <c r="O11" s="248" t="s">
        <v>2656</v>
      </c>
      <c r="P11" s="249">
        <v>230</v>
      </c>
      <c r="Q11" s="250">
        <v>0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347" t="s">
        <v>1698</v>
      </c>
      <c r="O12" s="248" t="s">
        <v>2062</v>
      </c>
      <c r="P12" s="249">
        <v>160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>
        <v>0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3855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668</v>
      </c>
      <c r="B49" s="266"/>
      <c r="C49" s="248" t="s">
        <v>583</v>
      </c>
      <c r="D49" s="249" t="s">
        <v>583</v>
      </c>
      <c r="E49" s="250" t="s">
        <v>583</v>
      </c>
      <c r="F49" s="347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1700</v>
      </c>
      <c r="O49" s="248" t="s">
        <v>2456</v>
      </c>
      <c r="P49" s="267">
        <v>1630</v>
      </c>
      <c r="Q49" s="250">
        <v>0</v>
      </c>
      <c r="R49" s="347" t="s">
        <v>1699</v>
      </c>
      <c r="S49" s="248" t="s">
        <v>2505</v>
      </c>
      <c r="T49" s="267">
        <v>340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60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/>
      <c r="O50" s="248" t="s">
        <v>583</v>
      </c>
      <c r="P50" s="267" t="s">
        <v>583</v>
      </c>
      <c r="Q50" s="250" t="s">
        <v>583</v>
      </c>
      <c r="R50" s="347"/>
      <c r="S50" s="248" t="s">
        <v>583</v>
      </c>
      <c r="T50" s="267" t="s">
        <v>583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266"/>
      <c r="O51" s="248" t="s">
        <v>583</v>
      </c>
      <c r="P51" s="267" t="s">
        <v>583</v>
      </c>
      <c r="Q51" s="250" t="s">
        <v>583</v>
      </c>
      <c r="R51" s="266"/>
      <c r="S51" s="248" t="s">
        <v>583</v>
      </c>
      <c r="T51" s="267" t="s">
        <v>583</v>
      </c>
      <c r="U51" s="250">
        <v>0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266"/>
      <c r="O52" s="248" t="s">
        <v>583</v>
      </c>
      <c r="P52" s="267" t="s">
        <v>583</v>
      </c>
      <c r="Q52" s="250">
        <v>0</v>
      </c>
      <c r="R52" s="266"/>
      <c r="S52" s="248" t="s">
        <v>583</v>
      </c>
      <c r="T52" s="267" t="s">
        <v>583</v>
      </c>
      <c r="U52" s="250" t="s">
        <v>583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 t="s">
        <v>583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1970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237"/>
      <c r="C77" s="503"/>
      <c r="D77" s="504"/>
      <c r="E77" s="505"/>
      <c r="F77" s="238"/>
      <c r="G77" s="503"/>
      <c r="H77" s="504"/>
      <c r="I77" s="505"/>
      <c r="J77" s="238"/>
      <c r="K77" s="503"/>
      <c r="L77" s="504"/>
      <c r="M77" s="505"/>
      <c r="N77" s="238"/>
      <c r="O77" s="503"/>
      <c r="P77" s="504"/>
      <c r="Q77" s="505"/>
      <c r="R77" s="238"/>
      <c r="S77" s="503"/>
      <c r="T77" s="504"/>
      <c r="U77" s="505"/>
      <c r="V77" s="238"/>
      <c r="W77" s="503"/>
      <c r="X77" s="504"/>
      <c r="Y77" s="50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246"/>
      <c r="B79" s="266"/>
      <c r="C79" s="248" t="s">
        <v>583</v>
      </c>
      <c r="D79" s="267" t="s">
        <v>583</v>
      </c>
      <c r="E79" s="250"/>
      <c r="F79" s="266"/>
      <c r="G79" s="248" t="s">
        <v>583</v>
      </c>
      <c r="H79" s="267" t="s">
        <v>583</v>
      </c>
      <c r="I79" s="250"/>
      <c r="J79" s="266"/>
      <c r="K79" s="248" t="s">
        <v>583</v>
      </c>
      <c r="L79" s="267" t="s">
        <v>583</v>
      </c>
      <c r="M79" s="250"/>
      <c r="N79" s="266"/>
      <c r="O79" s="248" t="s">
        <v>583</v>
      </c>
      <c r="P79" s="267" t="s">
        <v>583</v>
      </c>
      <c r="Q79" s="250"/>
      <c r="R79" s="266"/>
      <c r="S79" s="248" t="s">
        <v>583</v>
      </c>
      <c r="T79" s="267" t="s">
        <v>583</v>
      </c>
      <c r="U79" s="250"/>
      <c r="V79" s="266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06"/>
      <c r="B80" s="266"/>
      <c r="C80" s="248" t="s">
        <v>583</v>
      </c>
      <c r="D80" s="267" t="s">
        <v>583</v>
      </c>
      <c r="E80" s="250"/>
      <c r="F80" s="266"/>
      <c r="G80" s="248" t="s">
        <v>583</v>
      </c>
      <c r="H80" s="267" t="s">
        <v>583</v>
      </c>
      <c r="I80" s="250"/>
      <c r="J80" s="266"/>
      <c r="K80" s="248" t="s">
        <v>583</v>
      </c>
      <c r="L80" s="267" t="s">
        <v>583</v>
      </c>
      <c r="M80" s="250"/>
      <c r="N80" s="266"/>
      <c r="O80" s="248" t="s">
        <v>583</v>
      </c>
      <c r="P80" s="267" t="s">
        <v>583</v>
      </c>
      <c r="Q80" s="250"/>
      <c r="R80" s="266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06"/>
      <c r="B81" s="266"/>
      <c r="C81" s="248" t="s">
        <v>583</v>
      </c>
      <c r="D81" s="267" t="s">
        <v>583</v>
      </c>
      <c r="E81" s="250"/>
      <c r="F81" s="266"/>
      <c r="G81" s="248" t="s">
        <v>583</v>
      </c>
      <c r="H81" s="267" t="s">
        <v>583</v>
      </c>
      <c r="I81" s="250"/>
      <c r="J81" s="266"/>
      <c r="K81" s="248" t="s">
        <v>583</v>
      </c>
      <c r="L81" s="267" t="s">
        <v>583</v>
      </c>
      <c r="M81" s="250"/>
      <c r="N81" s="266"/>
      <c r="O81" s="248" t="s">
        <v>583</v>
      </c>
      <c r="P81" s="267" t="s">
        <v>583</v>
      </c>
      <c r="Q81" s="250"/>
      <c r="R81" s="266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06"/>
      <c r="B82" s="266"/>
      <c r="C82" s="248" t="s">
        <v>583</v>
      </c>
      <c r="D82" s="267" t="s">
        <v>583</v>
      </c>
      <c r="E82" s="250"/>
      <c r="F82" s="266"/>
      <c r="G82" s="248" t="s">
        <v>583</v>
      </c>
      <c r="H82" s="267" t="s">
        <v>583</v>
      </c>
      <c r="I82" s="250"/>
      <c r="J82" s="266"/>
      <c r="K82" s="248" t="s">
        <v>583</v>
      </c>
      <c r="L82" s="267" t="s">
        <v>583</v>
      </c>
      <c r="M82" s="250"/>
      <c r="N82" s="266"/>
      <c r="O82" s="248" t="s">
        <v>583</v>
      </c>
      <c r="P82" s="267" t="s">
        <v>583</v>
      </c>
      <c r="Q82" s="250"/>
      <c r="R82" s="266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06"/>
      <c r="B83" s="266"/>
      <c r="C83" s="248" t="s">
        <v>583</v>
      </c>
      <c r="D83" s="267" t="s">
        <v>583</v>
      </c>
      <c r="E83" s="250"/>
      <c r="F83" s="266"/>
      <c r="G83" s="248" t="s">
        <v>583</v>
      </c>
      <c r="H83" s="267" t="s">
        <v>583</v>
      </c>
      <c r="I83" s="250"/>
      <c r="J83" s="266"/>
      <c r="K83" s="248" t="s">
        <v>583</v>
      </c>
      <c r="L83" s="267" t="s">
        <v>583</v>
      </c>
      <c r="M83" s="250"/>
      <c r="N83" s="266"/>
      <c r="O83" s="248" t="s">
        <v>583</v>
      </c>
      <c r="P83" s="267" t="s">
        <v>583</v>
      </c>
      <c r="Q83" s="250"/>
      <c r="R83" s="266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06"/>
      <c r="B84" s="266"/>
      <c r="C84" s="248" t="s">
        <v>583</v>
      </c>
      <c r="D84" s="267" t="s">
        <v>583</v>
      </c>
      <c r="E84" s="250"/>
      <c r="F84" s="266"/>
      <c r="G84" s="248" t="s">
        <v>583</v>
      </c>
      <c r="H84" s="267" t="s">
        <v>583</v>
      </c>
      <c r="I84" s="250"/>
      <c r="J84" s="266"/>
      <c r="K84" s="248" t="s">
        <v>583</v>
      </c>
      <c r="L84" s="267" t="s">
        <v>583</v>
      </c>
      <c r="M84" s="250"/>
      <c r="N84" s="266"/>
      <c r="O84" s="248" t="s">
        <v>583</v>
      </c>
      <c r="P84" s="267" t="s">
        <v>583</v>
      </c>
      <c r="Q84" s="250"/>
      <c r="R84" s="266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06"/>
      <c r="B85" s="266"/>
      <c r="C85" s="270" t="s">
        <v>583</v>
      </c>
      <c r="D85" s="271" t="s">
        <v>583</v>
      </c>
      <c r="E85" s="250"/>
      <c r="F85" s="266"/>
      <c r="G85" s="270" t="s">
        <v>583</v>
      </c>
      <c r="H85" s="271" t="s">
        <v>583</v>
      </c>
      <c r="I85" s="250"/>
      <c r="J85" s="266"/>
      <c r="K85" s="270" t="s">
        <v>583</v>
      </c>
      <c r="L85" s="271" t="s">
        <v>583</v>
      </c>
      <c r="M85" s="250"/>
      <c r="N85" s="266"/>
      <c r="O85" s="270" t="s">
        <v>583</v>
      </c>
      <c r="P85" s="271" t="s">
        <v>583</v>
      </c>
      <c r="Q85" s="250"/>
      <c r="R85" s="266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06"/>
      <c r="B86" s="266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66"/>
      <c r="K86" s="270" t="s">
        <v>583</v>
      </c>
      <c r="L86" s="271" t="s">
        <v>583</v>
      </c>
      <c r="M86" s="250"/>
      <c r="N86" s="266"/>
      <c r="O86" s="270" t="s">
        <v>583</v>
      </c>
      <c r="P86" s="271" t="s">
        <v>583</v>
      </c>
      <c r="Q86" s="250"/>
      <c r="R86" s="266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76" customFormat="1" ht="12.75" hidden="1" customHeight="1">
      <c r="A87" s="506"/>
      <c r="B87" s="266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66"/>
      <c r="O87" s="270" t="s">
        <v>583</v>
      </c>
      <c r="P87" s="271" t="s">
        <v>583</v>
      </c>
      <c r="Q87" s="250"/>
      <c r="R87" s="266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66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66"/>
      <c r="O88" s="270" t="s">
        <v>583</v>
      </c>
      <c r="P88" s="271" t="s">
        <v>583</v>
      </c>
      <c r="Q88" s="250"/>
      <c r="R88" s="266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66"/>
      <c r="O89" s="270" t="s">
        <v>583</v>
      </c>
      <c r="P89" s="271" t="s">
        <v>583</v>
      </c>
      <c r="Q89" s="250"/>
      <c r="R89" s="266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237"/>
      <c r="C97" s="503"/>
      <c r="D97" s="504"/>
      <c r="E97" s="505"/>
      <c r="F97" s="238"/>
      <c r="G97" s="503"/>
      <c r="H97" s="504"/>
      <c r="I97" s="505"/>
      <c r="J97" s="238"/>
      <c r="K97" s="503"/>
      <c r="L97" s="504"/>
      <c r="M97" s="505"/>
      <c r="N97" s="238"/>
      <c r="O97" s="503"/>
      <c r="P97" s="504"/>
      <c r="Q97" s="505"/>
      <c r="R97" s="238"/>
      <c r="S97" s="503"/>
      <c r="T97" s="504"/>
      <c r="U97" s="505"/>
      <c r="V97" s="238"/>
      <c r="W97" s="503"/>
      <c r="X97" s="504"/>
      <c r="Y97" s="50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246"/>
      <c r="B99" s="266"/>
      <c r="C99" s="248" t="s">
        <v>583</v>
      </c>
      <c r="D99" s="267" t="s">
        <v>583</v>
      </c>
      <c r="E99" s="250"/>
      <c r="F99" s="266"/>
      <c r="G99" s="248" t="s">
        <v>583</v>
      </c>
      <c r="H99" s="267" t="s">
        <v>583</v>
      </c>
      <c r="I99" s="250"/>
      <c r="J99" s="266"/>
      <c r="K99" s="248" t="s">
        <v>583</v>
      </c>
      <c r="L99" s="267" t="s">
        <v>583</v>
      </c>
      <c r="M99" s="250"/>
      <c r="N99" s="266"/>
      <c r="O99" s="248" t="s">
        <v>583</v>
      </c>
      <c r="P99" s="267" t="s">
        <v>583</v>
      </c>
      <c r="Q99" s="250"/>
      <c r="R99" s="266"/>
      <c r="S99" s="248" t="s">
        <v>583</v>
      </c>
      <c r="T99" s="267" t="s">
        <v>583</v>
      </c>
      <c r="U99" s="250"/>
      <c r="V99" s="266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06"/>
      <c r="B100" s="266"/>
      <c r="C100" s="248" t="s">
        <v>583</v>
      </c>
      <c r="D100" s="267" t="s">
        <v>583</v>
      </c>
      <c r="E100" s="250"/>
      <c r="F100" s="266"/>
      <c r="G100" s="248" t="s">
        <v>583</v>
      </c>
      <c r="H100" s="267" t="s">
        <v>583</v>
      </c>
      <c r="I100" s="250"/>
      <c r="J100" s="266"/>
      <c r="K100" s="248" t="s">
        <v>583</v>
      </c>
      <c r="L100" s="267" t="s">
        <v>583</v>
      </c>
      <c r="M100" s="250"/>
      <c r="N100" s="266"/>
      <c r="O100" s="248" t="s">
        <v>583</v>
      </c>
      <c r="P100" s="267" t="s">
        <v>583</v>
      </c>
      <c r="Q100" s="250"/>
      <c r="R100" s="266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06"/>
      <c r="B101" s="266"/>
      <c r="C101" s="248" t="s">
        <v>583</v>
      </c>
      <c r="D101" s="267" t="s">
        <v>583</v>
      </c>
      <c r="E101" s="250"/>
      <c r="F101" s="266"/>
      <c r="G101" s="248" t="s">
        <v>583</v>
      </c>
      <c r="H101" s="267" t="s">
        <v>583</v>
      </c>
      <c r="I101" s="250"/>
      <c r="J101" s="266"/>
      <c r="K101" s="248" t="s">
        <v>583</v>
      </c>
      <c r="L101" s="267" t="s">
        <v>583</v>
      </c>
      <c r="M101" s="250"/>
      <c r="N101" s="266"/>
      <c r="O101" s="248" t="s">
        <v>583</v>
      </c>
      <c r="P101" s="267" t="s">
        <v>583</v>
      </c>
      <c r="Q101" s="250"/>
      <c r="R101" s="266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/>
      <c r="F102" s="266"/>
      <c r="G102" s="248" t="s">
        <v>583</v>
      </c>
      <c r="H102" s="267" t="s">
        <v>583</v>
      </c>
      <c r="I102" s="250"/>
      <c r="J102" s="266"/>
      <c r="K102" s="248" t="s">
        <v>583</v>
      </c>
      <c r="L102" s="267" t="s">
        <v>583</v>
      </c>
      <c r="M102" s="250"/>
      <c r="N102" s="266"/>
      <c r="O102" s="248" t="s">
        <v>583</v>
      </c>
      <c r="P102" s="267" t="s">
        <v>583</v>
      </c>
      <c r="Q102" s="250"/>
      <c r="R102" s="266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66"/>
      <c r="K103" s="248" t="s">
        <v>583</v>
      </c>
      <c r="L103" s="267" t="s">
        <v>583</v>
      </c>
      <c r="M103" s="250"/>
      <c r="N103" s="266"/>
      <c r="O103" s="248" t="s">
        <v>583</v>
      </c>
      <c r="P103" s="267" t="s">
        <v>583</v>
      </c>
      <c r="Q103" s="250"/>
      <c r="R103" s="266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66"/>
      <c r="O104" s="248" t="s">
        <v>583</v>
      </c>
      <c r="P104" s="267" t="s">
        <v>583</v>
      </c>
      <c r="Q104" s="250"/>
      <c r="R104" s="266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06"/>
      <c r="B105" s="266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66"/>
      <c r="O105" s="248" t="s">
        <v>583</v>
      </c>
      <c r="P105" s="267" t="s">
        <v>583</v>
      </c>
      <c r="Q105" s="250"/>
      <c r="R105" s="266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66"/>
      <c r="O106" s="248" t="s">
        <v>583</v>
      </c>
      <c r="P106" s="267" t="s">
        <v>583</v>
      </c>
      <c r="Q106" s="250"/>
      <c r="R106" s="266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5825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MOKUJI!J24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  <mergeCell ref="O4:Q4"/>
    <mergeCell ref="K4:M4"/>
    <mergeCell ref="W4:Y4"/>
    <mergeCell ref="O47:Q47"/>
    <mergeCell ref="S47:U47"/>
    <mergeCell ref="W47:Y47"/>
    <mergeCell ref="S4:U4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50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>
        <v>14</v>
      </c>
      <c r="S4" s="503" t="s">
        <v>54</v>
      </c>
      <c r="T4" s="504"/>
      <c r="U4" s="505"/>
      <c r="V4" s="238"/>
      <c r="W4" s="503"/>
      <c r="X4" s="504"/>
      <c r="Y4" s="505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4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223</v>
      </c>
      <c r="B6" s="347" t="s">
        <v>1701</v>
      </c>
      <c r="C6" s="248" t="s">
        <v>444</v>
      </c>
      <c r="D6" s="249">
        <v>60</v>
      </c>
      <c r="E6" s="250">
        <v>0</v>
      </c>
      <c r="F6" s="347" t="s">
        <v>1702</v>
      </c>
      <c r="G6" s="248" t="s">
        <v>2756</v>
      </c>
      <c r="H6" s="249">
        <v>40</v>
      </c>
      <c r="I6" s="250">
        <v>0</v>
      </c>
      <c r="J6" s="347"/>
      <c r="K6" s="248" t="s">
        <v>583</v>
      </c>
      <c r="L6" s="249" t="s">
        <v>583</v>
      </c>
      <c r="M6" s="250" t="s">
        <v>583</v>
      </c>
      <c r="N6" s="348" t="s">
        <v>1703</v>
      </c>
      <c r="O6" s="248" t="s">
        <v>2063</v>
      </c>
      <c r="P6" s="249">
        <v>145</v>
      </c>
      <c r="Q6" s="250">
        <v>0</v>
      </c>
      <c r="R6" s="348" t="s">
        <v>1704</v>
      </c>
      <c r="S6" s="248" t="s">
        <v>528</v>
      </c>
      <c r="T6" s="249">
        <v>960</v>
      </c>
      <c r="U6" s="250">
        <v>0</v>
      </c>
      <c r="V6" s="247"/>
      <c r="W6" s="248"/>
      <c r="X6" s="249" t="s">
        <v>583</v>
      </c>
      <c r="Y6" s="250" t="s">
        <v>583</v>
      </c>
    </row>
    <row r="7" spans="1:26" s="252" customFormat="1" ht="12.75" customHeight="1">
      <c r="A7" s="506" t="s">
        <v>61</v>
      </c>
      <c r="B7" s="266"/>
      <c r="C7" s="248" t="s">
        <v>583</v>
      </c>
      <c r="D7" s="249" t="s">
        <v>583</v>
      </c>
      <c r="E7" s="250">
        <v>0</v>
      </c>
      <c r="F7" s="266"/>
      <c r="G7" s="248" t="s">
        <v>583</v>
      </c>
      <c r="H7" s="249" t="s">
        <v>583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347" t="s">
        <v>1705</v>
      </c>
      <c r="O7" s="248" t="s">
        <v>2064</v>
      </c>
      <c r="P7" s="249">
        <v>185</v>
      </c>
      <c r="Q7" s="250">
        <v>0</v>
      </c>
      <c r="R7" s="266"/>
      <c r="S7" s="248" t="s">
        <v>583</v>
      </c>
      <c r="T7" s="249" t="s">
        <v>583</v>
      </c>
      <c r="U7" s="250">
        <v>0</v>
      </c>
      <c r="V7" s="251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/>
      <c r="C8" s="248" t="s">
        <v>583</v>
      </c>
      <c r="D8" s="249" t="s">
        <v>583</v>
      </c>
      <c r="E8" s="250">
        <v>0</v>
      </c>
      <c r="F8" s="266"/>
      <c r="G8" s="248" t="s">
        <v>583</v>
      </c>
      <c r="H8" s="249" t="s">
        <v>583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347" t="s">
        <v>1706</v>
      </c>
      <c r="O8" s="248" t="s">
        <v>2065</v>
      </c>
      <c r="P8" s="249">
        <v>2405</v>
      </c>
      <c r="Q8" s="250">
        <v>0</v>
      </c>
      <c r="R8" s="266"/>
      <c r="S8" s="248" t="s">
        <v>583</v>
      </c>
      <c r="T8" s="249" t="s">
        <v>583</v>
      </c>
      <c r="U8" s="250">
        <v>0</v>
      </c>
      <c r="V8" s="251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/>
      <c r="C9" s="248" t="s">
        <v>583</v>
      </c>
      <c r="D9" s="249" t="s">
        <v>583</v>
      </c>
      <c r="E9" s="250" t="s">
        <v>583</v>
      </c>
      <c r="F9" s="266"/>
      <c r="G9" s="248" t="s">
        <v>583</v>
      </c>
      <c r="H9" s="249" t="s">
        <v>583</v>
      </c>
      <c r="I9" s="250" t="s">
        <v>583</v>
      </c>
      <c r="J9" s="266"/>
      <c r="K9" s="248" t="s">
        <v>583</v>
      </c>
      <c r="L9" s="249" t="s">
        <v>583</v>
      </c>
      <c r="M9" s="250" t="s">
        <v>583</v>
      </c>
      <c r="N9" s="347" t="s">
        <v>1707</v>
      </c>
      <c r="O9" s="248" t="s">
        <v>2066</v>
      </c>
      <c r="P9" s="249">
        <v>2485</v>
      </c>
      <c r="Q9" s="250">
        <v>0</v>
      </c>
      <c r="R9" s="266"/>
      <c r="S9" s="248" t="s">
        <v>583</v>
      </c>
      <c r="T9" s="249" t="s">
        <v>583</v>
      </c>
      <c r="U9" s="250">
        <v>0</v>
      </c>
      <c r="V9" s="251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/>
      <c r="C10" s="248" t="s">
        <v>583</v>
      </c>
      <c r="D10" s="249" t="s">
        <v>583</v>
      </c>
      <c r="E10" s="250" t="s">
        <v>583</v>
      </c>
      <c r="F10" s="266"/>
      <c r="G10" s="248" t="s">
        <v>583</v>
      </c>
      <c r="H10" s="249" t="s">
        <v>583</v>
      </c>
      <c r="I10" s="250" t="s">
        <v>583</v>
      </c>
      <c r="J10" s="266"/>
      <c r="K10" s="248" t="s">
        <v>583</v>
      </c>
      <c r="L10" s="249" t="s">
        <v>583</v>
      </c>
      <c r="M10" s="250" t="s">
        <v>583</v>
      </c>
      <c r="N10" s="347" t="s">
        <v>1708</v>
      </c>
      <c r="O10" s="248" t="s">
        <v>2067</v>
      </c>
      <c r="P10" s="249">
        <v>135</v>
      </c>
      <c r="Q10" s="250">
        <v>0</v>
      </c>
      <c r="R10" s="266"/>
      <c r="S10" s="248" t="s">
        <v>583</v>
      </c>
      <c r="T10" s="249" t="s">
        <v>583</v>
      </c>
      <c r="U10" s="250" t="s">
        <v>583</v>
      </c>
      <c r="V10" s="251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/>
      <c r="C11" s="248" t="s">
        <v>583</v>
      </c>
      <c r="D11" s="249" t="s">
        <v>583</v>
      </c>
      <c r="E11" s="250" t="s">
        <v>583</v>
      </c>
      <c r="F11" s="266"/>
      <c r="G11" s="248" t="s">
        <v>583</v>
      </c>
      <c r="H11" s="249" t="s">
        <v>583</v>
      </c>
      <c r="I11" s="250" t="s">
        <v>583</v>
      </c>
      <c r="J11" s="266"/>
      <c r="K11" s="248" t="s">
        <v>583</v>
      </c>
      <c r="L11" s="249" t="s">
        <v>583</v>
      </c>
      <c r="M11" s="250" t="s">
        <v>583</v>
      </c>
      <c r="N11" s="347"/>
      <c r="O11" s="248" t="s">
        <v>583</v>
      </c>
      <c r="P11" s="249" t="s">
        <v>583</v>
      </c>
      <c r="Q11" s="250" t="s">
        <v>583</v>
      </c>
      <c r="R11" s="266"/>
      <c r="S11" s="248" t="s">
        <v>583</v>
      </c>
      <c r="T11" s="249" t="s">
        <v>583</v>
      </c>
      <c r="U11" s="250" t="s">
        <v>583</v>
      </c>
      <c r="V11" s="251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/>
      <c r="C12" s="248" t="s">
        <v>583</v>
      </c>
      <c r="D12" s="249" t="s">
        <v>583</v>
      </c>
      <c r="E12" s="250" t="s">
        <v>583</v>
      </c>
      <c r="F12" s="266"/>
      <c r="G12" s="248" t="s">
        <v>583</v>
      </c>
      <c r="H12" s="249" t="s">
        <v>583</v>
      </c>
      <c r="I12" s="250" t="s">
        <v>583</v>
      </c>
      <c r="J12" s="266"/>
      <c r="K12" s="248" t="s">
        <v>583</v>
      </c>
      <c r="L12" s="249" t="s">
        <v>583</v>
      </c>
      <c r="M12" s="250" t="s">
        <v>583</v>
      </c>
      <c r="N12" s="266"/>
      <c r="O12" s="248" t="s">
        <v>583</v>
      </c>
      <c r="P12" s="249" t="s">
        <v>583</v>
      </c>
      <c r="Q12" s="250">
        <v>0</v>
      </c>
      <c r="R12" s="266"/>
      <c r="S12" s="248" t="s">
        <v>583</v>
      </c>
      <c r="T12" s="249" t="s">
        <v>583</v>
      </c>
      <c r="U12" s="250" t="s">
        <v>583</v>
      </c>
      <c r="V12" s="251"/>
      <c r="W12" s="248" t="s">
        <v>583</v>
      </c>
      <c r="X12" s="249" t="s">
        <v>583</v>
      </c>
      <c r="Y12" s="250" t="s">
        <v>583</v>
      </c>
    </row>
    <row r="13" spans="1:26" s="252" customFormat="1" ht="12.75" hidden="1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/>
      <c r="O13" s="248" t="s">
        <v>583</v>
      </c>
      <c r="P13" s="249" t="s">
        <v>583</v>
      </c>
      <c r="Q13" s="250" t="s">
        <v>583</v>
      </c>
      <c r="R13" s="266"/>
      <c r="S13" s="248" t="s">
        <v>583</v>
      </c>
      <c r="T13" s="249" t="s">
        <v>583</v>
      </c>
      <c r="U13" s="250" t="s">
        <v>583</v>
      </c>
      <c r="V13" s="251"/>
      <c r="W13" s="248" t="s">
        <v>583</v>
      </c>
      <c r="X13" s="249" t="s">
        <v>583</v>
      </c>
      <c r="Y13" s="250" t="s">
        <v>583</v>
      </c>
    </row>
    <row r="14" spans="1:26" s="252" customFormat="1" ht="12.75" hidden="1" customHeight="1">
      <c r="A14" s="506"/>
      <c r="B14" s="266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/>
      <c r="O14" s="248" t="s">
        <v>583</v>
      </c>
      <c r="P14" s="249" t="s">
        <v>583</v>
      </c>
      <c r="Q14" s="250" t="s">
        <v>583</v>
      </c>
      <c r="R14" s="266"/>
      <c r="S14" s="248" t="s">
        <v>583</v>
      </c>
      <c r="T14" s="249" t="s">
        <v>583</v>
      </c>
      <c r="U14" s="250" t="s">
        <v>583</v>
      </c>
      <c r="V14" s="251"/>
      <c r="W14" s="248" t="s">
        <v>583</v>
      </c>
      <c r="X14" s="249" t="s">
        <v>583</v>
      </c>
      <c r="Y14" s="250" t="s">
        <v>583</v>
      </c>
    </row>
    <row r="15" spans="1:26" s="252" customFormat="1" ht="12.75" hidden="1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/>
      <c r="O15" s="248" t="s">
        <v>583</v>
      </c>
      <c r="P15" s="249" t="s">
        <v>583</v>
      </c>
      <c r="Q15" s="250" t="s">
        <v>583</v>
      </c>
      <c r="R15" s="266"/>
      <c r="S15" s="248" t="s">
        <v>583</v>
      </c>
      <c r="T15" s="249" t="s">
        <v>583</v>
      </c>
      <c r="U15" s="250" t="s">
        <v>583</v>
      </c>
      <c r="V15" s="251"/>
      <c r="W15" s="248" t="s">
        <v>583</v>
      </c>
      <c r="X15" s="249" t="s">
        <v>583</v>
      </c>
      <c r="Y15" s="250" t="s">
        <v>583</v>
      </c>
    </row>
    <row r="16" spans="1:26" s="252" customFormat="1" ht="12.75" hidden="1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/>
      <c r="O16" s="248" t="s">
        <v>583</v>
      </c>
      <c r="P16" s="249" t="s">
        <v>583</v>
      </c>
      <c r="Q16" s="250" t="s">
        <v>583</v>
      </c>
      <c r="R16" s="266"/>
      <c r="S16" s="248" t="s">
        <v>583</v>
      </c>
      <c r="T16" s="249" t="s">
        <v>583</v>
      </c>
      <c r="U16" s="250" t="s">
        <v>583</v>
      </c>
      <c r="V16" s="251"/>
      <c r="W16" s="248" t="s">
        <v>583</v>
      </c>
      <c r="X16" s="249" t="s">
        <v>583</v>
      </c>
      <c r="Y16" s="250" t="s">
        <v>583</v>
      </c>
    </row>
    <row r="17" spans="1:25" s="252" customFormat="1" ht="12.75" hidden="1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6"/>
      <c r="S17" s="248" t="s">
        <v>583</v>
      </c>
      <c r="T17" s="249" t="s">
        <v>583</v>
      </c>
      <c r="U17" s="250" t="s">
        <v>583</v>
      </c>
      <c r="V17" s="251"/>
      <c r="W17" s="248" t="s">
        <v>583</v>
      </c>
      <c r="X17" s="249" t="s">
        <v>583</v>
      </c>
      <c r="Y17" s="250" t="s">
        <v>583</v>
      </c>
    </row>
    <row r="18" spans="1:25" s="252" customFormat="1" ht="12.75" hidden="1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54"/>
      <c r="S18" s="248" t="s">
        <v>583</v>
      </c>
      <c r="T18" s="249" t="s">
        <v>583</v>
      </c>
      <c r="U18" s="250" t="s">
        <v>583</v>
      </c>
      <c r="V18" s="251"/>
      <c r="W18" s="248" t="s">
        <v>583</v>
      </c>
      <c r="X18" s="249" t="s">
        <v>583</v>
      </c>
      <c r="Y18" s="250" t="s">
        <v>583</v>
      </c>
    </row>
    <row r="19" spans="1:25" s="252" customFormat="1" ht="12.75" hidden="1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54"/>
      <c r="S19" s="248" t="s">
        <v>583</v>
      </c>
      <c r="T19" s="249" t="s">
        <v>583</v>
      </c>
      <c r="U19" s="250" t="s">
        <v>583</v>
      </c>
      <c r="V19" s="251"/>
      <c r="W19" s="248" t="s">
        <v>583</v>
      </c>
      <c r="X19" s="249" t="s">
        <v>583</v>
      </c>
      <c r="Y19" s="250" t="s">
        <v>583</v>
      </c>
    </row>
    <row r="20" spans="1:25" s="252" customFormat="1" ht="12.75" hidden="1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54"/>
      <c r="S20" s="248" t="s">
        <v>583</v>
      </c>
      <c r="T20" s="249" t="s">
        <v>583</v>
      </c>
      <c r="U20" s="250" t="s">
        <v>583</v>
      </c>
      <c r="V20" s="251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54"/>
      <c r="S21" s="248" t="s">
        <v>583</v>
      </c>
      <c r="T21" s="249" t="s">
        <v>583</v>
      </c>
      <c r="U21" s="250" t="s">
        <v>583</v>
      </c>
      <c r="V21" s="251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54"/>
      <c r="S22" s="248" t="s">
        <v>583</v>
      </c>
      <c r="T22" s="249" t="s">
        <v>583</v>
      </c>
      <c r="U22" s="250" t="s">
        <v>583</v>
      </c>
      <c r="V22" s="251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54"/>
      <c r="S23" s="248" t="s">
        <v>583</v>
      </c>
      <c r="T23" s="249" t="s">
        <v>583</v>
      </c>
      <c r="U23" s="250" t="s">
        <v>583</v>
      </c>
      <c r="V23" s="251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54"/>
      <c r="S24" s="248" t="s">
        <v>583</v>
      </c>
      <c r="T24" s="249" t="s">
        <v>583</v>
      </c>
      <c r="U24" s="250" t="s">
        <v>583</v>
      </c>
      <c r="V24" s="251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54"/>
      <c r="S25" s="248" t="s">
        <v>583</v>
      </c>
      <c r="T25" s="249" t="s">
        <v>583</v>
      </c>
      <c r="U25" s="250" t="s">
        <v>583</v>
      </c>
      <c r="V25" s="251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51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51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51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51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51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51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51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51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51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51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51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51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51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51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51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51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51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51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51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77">
        <f>SUM(D45,H45,L45,P45,T45,X45)</f>
        <v>6415</v>
      </c>
      <c r="B45" s="254"/>
      <c r="C45" s="256" t="str">
        <f>IF(D45=0,"","計")</f>
        <v>計</v>
      </c>
      <c r="D45" s="257">
        <f>SUBTOTAL(9,D6:D44)</f>
        <v>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5355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>
        <v>14</v>
      </c>
      <c r="S47" s="503" t="s">
        <v>54</v>
      </c>
      <c r="T47" s="504"/>
      <c r="U47" s="505"/>
      <c r="V47" s="238" t="s">
        <v>583</v>
      </c>
      <c r="W47" s="503"/>
      <c r="X47" s="504"/>
      <c r="Y47" s="505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246">
        <v>691</v>
      </c>
      <c r="B49" s="266"/>
      <c r="C49" s="248" t="s">
        <v>583</v>
      </c>
      <c r="D49" s="249" t="s">
        <v>583</v>
      </c>
      <c r="E49" s="250" t="s">
        <v>583</v>
      </c>
      <c r="F49" s="266"/>
      <c r="G49" s="248" t="s">
        <v>583</v>
      </c>
      <c r="H49" s="249" t="s">
        <v>583</v>
      </c>
      <c r="I49" s="250" t="s">
        <v>583</v>
      </c>
      <c r="J49" s="266"/>
      <c r="K49" s="248" t="s">
        <v>583</v>
      </c>
      <c r="L49" s="267" t="s">
        <v>583</v>
      </c>
      <c r="M49" s="250" t="s">
        <v>583</v>
      </c>
      <c r="N49" s="347" t="s">
        <v>1709</v>
      </c>
      <c r="O49" s="248" t="s">
        <v>2657</v>
      </c>
      <c r="P49" s="267">
        <v>1530</v>
      </c>
      <c r="Q49" s="250">
        <v>0</v>
      </c>
      <c r="R49" s="347" t="s">
        <v>1710</v>
      </c>
      <c r="S49" s="248" t="s">
        <v>445</v>
      </c>
      <c r="T49" s="267">
        <v>80</v>
      </c>
      <c r="U49" s="250">
        <v>0</v>
      </c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06" t="s">
        <v>62</v>
      </c>
      <c r="B50" s="266"/>
      <c r="C50" s="248" t="s">
        <v>583</v>
      </c>
      <c r="D50" s="249" t="s">
        <v>583</v>
      </c>
      <c r="E50" s="250" t="s">
        <v>583</v>
      </c>
      <c r="F50" s="266"/>
      <c r="G50" s="248" t="s">
        <v>583</v>
      </c>
      <c r="H50" s="249" t="s">
        <v>583</v>
      </c>
      <c r="I50" s="250" t="s">
        <v>583</v>
      </c>
      <c r="J50" s="266"/>
      <c r="K50" s="248" t="s">
        <v>583</v>
      </c>
      <c r="L50" s="267" t="s">
        <v>583</v>
      </c>
      <c r="M50" s="250" t="s">
        <v>583</v>
      </c>
      <c r="N50" s="347" t="s">
        <v>1711</v>
      </c>
      <c r="O50" s="248" t="s">
        <v>2050</v>
      </c>
      <c r="P50" s="267">
        <v>305</v>
      </c>
      <c r="Q50" s="250">
        <v>0</v>
      </c>
      <c r="R50" s="347" t="s">
        <v>1712</v>
      </c>
      <c r="S50" s="248" t="s">
        <v>446</v>
      </c>
      <c r="T50" s="267">
        <v>130</v>
      </c>
      <c r="U50" s="250">
        <v>0</v>
      </c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06"/>
      <c r="B51" s="266"/>
      <c r="C51" s="248" t="s">
        <v>583</v>
      </c>
      <c r="D51" s="249" t="s">
        <v>583</v>
      </c>
      <c r="E51" s="250" t="s">
        <v>583</v>
      </c>
      <c r="F51" s="266"/>
      <c r="G51" s="248" t="s">
        <v>583</v>
      </c>
      <c r="H51" s="249" t="s">
        <v>583</v>
      </c>
      <c r="I51" s="250" t="s">
        <v>583</v>
      </c>
      <c r="J51" s="266"/>
      <c r="K51" s="248" t="s">
        <v>583</v>
      </c>
      <c r="L51" s="267" t="s">
        <v>583</v>
      </c>
      <c r="M51" s="250" t="s">
        <v>583</v>
      </c>
      <c r="N51" s="347" t="s">
        <v>1715</v>
      </c>
      <c r="O51" s="248" t="s">
        <v>2068</v>
      </c>
      <c r="P51" s="267">
        <v>170</v>
      </c>
      <c r="Q51" s="250">
        <v>0</v>
      </c>
      <c r="R51" s="266"/>
      <c r="S51" s="248" t="s">
        <v>583</v>
      </c>
      <c r="T51" s="267" t="s">
        <v>583</v>
      </c>
      <c r="U51" s="250" t="s">
        <v>583</v>
      </c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06"/>
      <c r="B52" s="266"/>
      <c r="C52" s="248" t="s">
        <v>583</v>
      </c>
      <c r="D52" s="249" t="s">
        <v>583</v>
      </c>
      <c r="E52" s="250" t="s">
        <v>583</v>
      </c>
      <c r="F52" s="266"/>
      <c r="G52" s="248" t="s">
        <v>583</v>
      </c>
      <c r="H52" s="249" t="s">
        <v>583</v>
      </c>
      <c r="I52" s="250" t="s">
        <v>583</v>
      </c>
      <c r="J52" s="266"/>
      <c r="K52" s="248" t="s">
        <v>583</v>
      </c>
      <c r="L52" s="267" t="s">
        <v>583</v>
      </c>
      <c r="M52" s="250" t="s">
        <v>583</v>
      </c>
      <c r="N52" s="347" t="s">
        <v>1716</v>
      </c>
      <c r="O52" s="248" t="s">
        <v>2069</v>
      </c>
      <c r="P52" s="267">
        <v>310</v>
      </c>
      <c r="Q52" s="250">
        <v>0</v>
      </c>
      <c r="R52" s="266"/>
      <c r="S52" s="248" t="s">
        <v>583</v>
      </c>
      <c r="T52" s="267" t="s">
        <v>583</v>
      </c>
      <c r="U52" s="250">
        <v>0</v>
      </c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06"/>
      <c r="B53" s="266"/>
      <c r="C53" s="248" t="s">
        <v>583</v>
      </c>
      <c r="D53" s="249" t="s">
        <v>583</v>
      </c>
      <c r="E53" s="250" t="s">
        <v>583</v>
      </c>
      <c r="F53" s="266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347"/>
      <c r="O53" s="248" t="s">
        <v>583</v>
      </c>
      <c r="P53" s="267" t="s">
        <v>583</v>
      </c>
      <c r="Q53" s="250" t="s">
        <v>583</v>
      </c>
      <c r="R53" s="266"/>
      <c r="S53" s="248" t="s">
        <v>583</v>
      </c>
      <c r="T53" s="267" t="s">
        <v>583</v>
      </c>
      <c r="U53" s="250" t="s">
        <v>583</v>
      </c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06"/>
      <c r="B54" s="266"/>
      <c r="C54" s="248" t="s">
        <v>583</v>
      </c>
      <c r="D54" s="249" t="s">
        <v>583</v>
      </c>
      <c r="E54" s="250" t="s">
        <v>583</v>
      </c>
      <c r="F54" s="266"/>
      <c r="G54" s="248" t="s">
        <v>583</v>
      </c>
      <c r="H54" s="249" t="s">
        <v>583</v>
      </c>
      <c r="I54" s="250" t="s">
        <v>583</v>
      </c>
      <c r="J54" s="266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6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hidden="1" customHeight="1">
      <c r="A55" s="506"/>
      <c r="B55" s="266"/>
      <c r="C55" s="248" t="s">
        <v>583</v>
      </c>
      <c r="D55" s="249" t="s">
        <v>583</v>
      </c>
      <c r="E55" s="250" t="s">
        <v>583</v>
      </c>
      <c r="F55" s="266"/>
      <c r="G55" s="248" t="s">
        <v>583</v>
      </c>
      <c r="H55" s="249" t="s">
        <v>583</v>
      </c>
      <c r="I55" s="250" t="s">
        <v>583</v>
      </c>
      <c r="J55" s="266"/>
      <c r="K55" s="270" t="s">
        <v>583</v>
      </c>
      <c r="L55" s="271" t="s">
        <v>583</v>
      </c>
      <c r="M55" s="250" t="s">
        <v>583</v>
      </c>
      <c r="N55" s="266"/>
      <c r="O55" s="270" t="s">
        <v>583</v>
      </c>
      <c r="P55" s="271" t="s">
        <v>583</v>
      </c>
      <c r="Q55" s="250" t="s">
        <v>583</v>
      </c>
      <c r="R55" s="266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hidden="1" customHeight="1">
      <c r="A56" s="506"/>
      <c r="B56" s="266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66"/>
      <c r="K56" s="270" t="s">
        <v>583</v>
      </c>
      <c r="L56" s="271" t="s">
        <v>583</v>
      </c>
      <c r="M56" s="250" t="s">
        <v>583</v>
      </c>
      <c r="N56" s="266"/>
      <c r="O56" s="270" t="s">
        <v>583</v>
      </c>
      <c r="P56" s="271" t="s">
        <v>583</v>
      </c>
      <c r="Q56" s="250" t="s">
        <v>583</v>
      </c>
      <c r="R56" s="266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hidden="1" customHeight="1">
      <c r="A57" s="506"/>
      <c r="B57" s="266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6"/>
      <c r="O57" s="270" t="s">
        <v>583</v>
      </c>
      <c r="P57" s="271" t="s">
        <v>583</v>
      </c>
      <c r="Q57" s="250" t="s">
        <v>583</v>
      </c>
      <c r="R57" s="266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hidden="1" customHeight="1">
      <c r="A58" s="274"/>
      <c r="B58" s="266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6"/>
      <c r="O58" s="270" t="s">
        <v>583</v>
      </c>
      <c r="P58" s="271" t="s">
        <v>583</v>
      </c>
      <c r="Q58" s="250" t="s">
        <v>583</v>
      </c>
      <c r="R58" s="266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6"/>
      <c r="O59" s="270" t="s">
        <v>583</v>
      </c>
      <c r="P59" s="271" t="s">
        <v>583</v>
      </c>
      <c r="Q59" s="250" t="s">
        <v>583</v>
      </c>
      <c r="R59" s="266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3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hidden="1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3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hidden="1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3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hidden="1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3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3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3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3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3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3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3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3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3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3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3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3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556</v>
      </c>
      <c r="B77" s="237" t="s">
        <v>575</v>
      </c>
      <c r="C77" s="503" t="s">
        <v>609</v>
      </c>
      <c r="D77" s="504"/>
      <c r="E77" s="505"/>
      <c r="F77" s="238" t="s">
        <v>576</v>
      </c>
      <c r="G77" s="503" t="s">
        <v>577</v>
      </c>
      <c r="H77" s="504"/>
      <c r="I77" s="505"/>
      <c r="J77" s="238" t="s">
        <v>578</v>
      </c>
      <c r="K77" s="503" t="s">
        <v>579</v>
      </c>
      <c r="L77" s="504"/>
      <c r="M77" s="505"/>
      <c r="N77" s="238" t="s">
        <v>580</v>
      </c>
      <c r="O77" s="503" t="s">
        <v>556</v>
      </c>
      <c r="P77" s="504"/>
      <c r="Q77" s="505"/>
      <c r="R77" s="238">
        <v>14</v>
      </c>
      <c r="S77" s="503" t="s">
        <v>54</v>
      </c>
      <c r="T77" s="504"/>
      <c r="U77" s="505"/>
      <c r="V77" s="238" t="s">
        <v>583</v>
      </c>
      <c r="W77" s="503"/>
      <c r="X77" s="504"/>
      <c r="Y77" s="505"/>
    </row>
    <row r="78" spans="1:25" s="265" customFormat="1" ht="12.75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customHeight="1">
      <c r="A79" s="246">
        <v>692</v>
      </c>
      <c r="B79" s="266"/>
      <c r="C79" s="248" t="s">
        <v>583</v>
      </c>
      <c r="D79" s="267" t="s">
        <v>583</v>
      </c>
      <c r="E79" s="250" t="s">
        <v>583</v>
      </c>
      <c r="F79" s="266"/>
      <c r="G79" s="248" t="s">
        <v>583</v>
      </c>
      <c r="H79" s="267" t="s">
        <v>583</v>
      </c>
      <c r="I79" s="250" t="s">
        <v>583</v>
      </c>
      <c r="J79" s="266"/>
      <c r="K79" s="248" t="s">
        <v>583</v>
      </c>
      <c r="L79" s="267" t="s">
        <v>583</v>
      </c>
      <c r="M79" s="250" t="s">
        <v>583</v>
      </c>
      <c r="N79" s="347" t="s">
        <v>1717</v>
      </c>
      <c r="O79" s="248" t="s">
        <v>2051</v>
      </c>
      <c r="P79" s="267">
        <v>170</v>
      </c>
      <c r="Q79" s="250">
        <v>0</v>
      </c>
      <c r="R79" s="347" t="s">
        <v>1718</v>
      </c>
      <c r="S79" s="248" t="s">
        <v>447</v>
      </c>
      <c r="T79" s="267">
        <v>900</v>
      </c>
      <c r="U79" s="250">
        <v>0</v>
      </c>
      <c r="V79" s="266"/>
      <c r="W79" s="248" t="s">
        <v>583</v>
      </c>
      <c r="X79" s="267" t="s">
        <v>583</v>
      </c>
      <c r="Y79" s="250" t="s">
        <v>583</v>
      </c>
    </row>
    <row r="80" spans="1:25" s="252" customFormat="1" ht="12.75" customHeight="1">
      <c r="A80" s="506" t="s">
        <v>63</v>
      </c>
      <c r="B80" s="266"/>
      <c r="C80" s="248" t="s">
        <v>583</v>
      </c>
      <c r="D80" s="267" t="s">
        <v>583</v>
      </c>
      <c r="E80" s="250" t="s">
        <v>583</v>
      </c>
      <c r="F80" s="266"/>
      <c r="G80" s="248" t="s">
        <v>583</v>
      </c>
      <c r="H80" s="267" t="s">
        <v>583</v>
      </c>
      <c r="I80" s="250" t="s">
        <v>583</v>
      </c>
      <c r="J80" s="266"/>
      <c r="K80" s="248" t="s">
        <v>583</v>
      </c>
      <c r="L80" s="267" t="s">
        <v>583</v>
      </c>
      <c r="M80" s="250" t="s">
        <v>583</v>
      </c>
      <c r="N80" s="347" t="s">
        <v>1719</v>
      </c>
      <c r="O80" s="248" t="s">
        <v>2658</v>
      </c>
      <c r="P80" s="267">
        <v>3785</v>
      </c>
      <c r="Q80" s="250">
        <v>0</v>
      </c>
      <c r="R80" s="347" t="s">
        <v>1720</v>
      </c>
      <c r="S80" s="248" t="s">
        <v>448</v>
      </c>
      <c r="T80" s="267">
        <v>55</v>
      </c>
      <c r="U80" s="250">
        <v>0</v>
      </c>
      <c r="V80" s="288"/>
      <c r="W80" s="248" t="s">
        <v>583</v>
      </c>
      <c r="X80" s="267" t="s">
        <v>583</v>
      </c>
      <c r="Y80" s="250" t="s">
        <v>583</v>
      </c>
    </row>
    <row r="81" spans="1:25" s="252" customFormat="1" ht="12.75" customHeight="1">
      <c r="A81" s="506"/>
      <c r="B81" s="266"/>
      <c r="C81" s="248" t="s">
        <v>583</v>
      </c>
      <c r="D81" s="267" t="s">
        <v>583</v>
      </c>
      <c r="E81" s="250" t="s">
        <v>583</v>
      </c>
      <c r="F81" s="266"/>
      <c r="G81" s="248" t="s">
        <v>583</v>
      </c>
      <c r="H81" s="267" t="s">
        <v>583</v>
      </c>
      <c r="I81" s="250" t="s">
        <v>583</v>
      </c>
      <c r="J81" s="266"/>
      <c r="K81" s="248" t="s">
        <v>583</v>
      </c>
      <c r="L81" s="267" t="s">
        <v>583</v>
      </c>
      <c r="M81" s="250" t="s">
        <v>583</v>
      </c>
      <c r="N81" s="347" t="s">
        <v>1723</v>
      </c>
      <c r="O81" s="248" t="s">
        <v>2070</v>
      </c>
      <c r="P81" s="267">
        <v>235</v>
      </c>
      <c r="Q81" s="250">
        <v>0</v>
      </c>
      <c r="R81" s="347" t="s">
        <v>1721</v>
      </c>
      <c r="S81" s="248" t="s">
        <v>449</v>
      </c>
      <c r="T81" s="267">
        <v>140</v>
      </c>
      <c r="U81" s="250">
        <v>0</v>
      </c>
      <c r="V81" s="288"/>
      <c r="W81" s="248" t="s">
        <v>583</v>
      </c>
      <c r="X81" s="267" t="s">
        <v>583</v>
      </c>
      <c r="Y81" s="250" t="s">
        <v>583</v>
      </c>
    </row>
    <row r="82" spans="1:25" s="252" customFormat="1" ht="12.75" customHeight="1">
      <c r="A82" s="506"/>
      <c r="B82" s="266"/>
      <c r="C82" s="248" t="s">
        <v>583</v>
      </c>
      <c r="D82" s="267" t="s">
        <v>583</v>
      </c>
      <c r="E82" s="250" t="s">
        <v>583</v>
      </c>
      <c r="F82" s="266"/>
      <c r="G82" s="248" t="s">
        <v>583</v>
      </c>
      <c r="H82" s="267" t="s">
        <v>583</v>
      </c>
      <c r="I82" s="250" t="s">
        <v>583</v>
      </c>
      <c r="J82" s="266"/>
      <c r="K82" s="248" t="s">
        <v>583</v>
      </c>
      <c r="L82" s="267" t="s">
        <v>583</v>
      </c>
      <c r="M82" s="250" t="s">
        <v>583</v>
      </c>
      <c r="N82" s="347" t="s">
        <v>1724</v>
      </c>
      <c r="O82" s="248" t="s">
        <v>2659</v>
      </c>
      <c r="P82" s="267">
        <v>1025</v>
      </c>
      <c r="Q82" s="250">
        <v>0</v>
      </c>
      <c r="R82" s="347" t="s">
        <v>1722</v>
      </c>
      <c r="S82" s="248" t="s">
        <v>450</v>
      </c>
      <c r="T82" s="267">
        <v>45</v>
      </c>
      <c r="U82" s="250">
        <v>0</v>
      </c>
      <c r="V82" s="288"/>
      <c r="W82" s="248" t="s">
        <v>583</v>
      </c>
      <c r="X82" s="267" t="s">
        <v>583</v>
      </c>
      <c r="Y82" s="250" t="s">
        <v>583</v>
      </c>
    </row>
    <row r="83" spans="1:25" s="252" customFormat="1" ht="12.75" customHeight="1">
      <c r="A83" s="506"/>
      <c r="B83" s="266"/>
      <c r="C83" s="248" t="s">
        <v>583</v>
      </c>
      <c r="D83" s="267" t="s">
        <v>583</v>
      </c>
      <c r="E83" s="250" t="s">
        <v>583</v>
      </c>
      <c r="F83" s="266"/>
      <c r="G83" s="248" t="s">
        <v>583</v>
      </c>
      <c r="H83" s="267" t="s">
        <v>583</v>
      </c>
      <c r="I83" s="250" t="s">
        <v>583</v>
      </c>
      <c r="J83" s="266"/>
      <c r="K83" s="248" t="s">
        <v>583</v>
      </c>
      <c r="L83" s="267" t="s">
        <v>583</v>
      </c>
      <c r="M83" s="250" t="s">
        <v>583</v>
      </c>
      <c r="N83" s="347"/>
      <c r="O83" s="248" t="s">
        <v>583</v>
      </c>
      <c r="P83" s="267" t="s">
        <v>583</v>
      </c>
      <c r="Q83" s="250" t="s">
        <v>583</v>
      </c>
      <c r="R83" s="266"/>
      <c r="S83" s="248" t="s">
        <v>583</v>
      </c>
      <c r="T83" s="267" t="s">
        <v>583</v>
      </c>
      <c r="U83" s="250" t="s">
        <v>583</v>
      </c>
      <c r="V83" s="288"/>
      <c r="W83" s="248" t="s">
        <v>583</v>
      </c>
      <c r="X83" s="267" t="s">
        <v>583</v>
      </c>
      <c r="Y83" s="250" t="s">
        <v>583</v>
      </c>
    </row>
    <row r="84" spans="1:25" s="252" customFormat="1" ht="12.75" customHeight="1">
      <c r="A84" s="506"/>
      <c r="B84" s="266"/>
      <c r="C84" s="248" t="s">
        <v>583</v>
      </c>
      <c r="D84" s="267" t="s">
        <v>583</v>
      </c>
      <c r="E84" s="250" t="s">
        <v>583</v>
      </c>
      <c r="F84" s="266"/>
      <c r="G84" s="248" t="s">
        <v>583</v>
      </c>
      <c r="H84" s="267" t="s">
        <v>583</v>
      </c>
      <c r="I84" s="250" t="s">
        <v>583</v>
      </c>
      <c r="J84" s="266"/>
      <c r="K84" s="248" t="s">
        <v>583</v>
      </c>
      <c r="L84" s="267" t="s">
        <v>583</v>
      </c>
      <c r="M84" s="250" t="s">
        <v>583</v>
      </c>
      <c r="N84" s="347"/>
      <c r="O84" s="248" t="s">
        <v>583</v>
      </c>
      <c r="P84" s="267" t="s">
        <v>583</v>
      </c>
      <c r="Q84" s="250" t="s">
        <v>583</v>
      </c>
      <c r="R84" s="266"/>
      <c r="S84" s="248" t="s">
        <v>583</v>
      </c>
      <c r="T84" s="267" t="s">
        <v>583</v>
      </c>
      <c r="U84" s="250">
        <v>0</v>
      </c>
      <c r="V84" s="288"/>
      <c r="W84" s="248" t="s">
        <v>583</v>
      </c>
      <c r="X84" s="267" t="s">
        <v>583</v>
      </c>
      <c r="Y84" s="250" t="s">
        <v>583</v>
      </c>
    </row>
    <row r="85" spans="1:25" s="252" customFormat="1" ht="12.75" customHeight="1">
      <c r="A85" s="506"/>
      <c r="B85" s="266"/>
      <c r="C85" s="270" t="s">
        <v>583</v>
      </c>
      <c r="D85" s="271" t="s">
        <v>583</v>
      </c>
      <c r="E85" s="250" t="s">
        <v>583</v>
      </c>
      <c r="F85" s="266"/>
      <c r="G85" s="270" t="s">
        <v>583</v>
      </c>
      <c r="H85" s="271" t="s">
        <v>583</v>
      </c>
      <c r="I85" s="250" t="s">
        <v>583</v>
      </c>
      <c r="J85" s="266"/>
      <c r="K85" s="270" t="s">
        <v>583</v>
      </c>
      <c r="L85" s="271" t="s">
        <v>583</v>
      </c>
      <c r="M85" s="250" t="s">
        <v>583</v>
      </c>
      <c r="N85" s="347"/>
      <c r="O85" s="270" t="s">
        <v>583</v>
      </c>
      <c r="P85" s="271" t="s">
        <v>583</v>
      </c>
      <c r="Q85" s="250" t="s">
        <v>583</v>
      </c>
      <c r="R85" s="266"/>
      <c r="S85" s="270" t="s">
        <v>583</v>
      </c>
      <c r="T85" s="271" t="s">
        <v>583</v>
      </c>
      <c r="U85" s="250" t="s">
        <v>583</v>
      </c>
      <c r="V85" s="289"/>
      <c r="W85" s="270" t="s">
        <v>583</v>
      </c>
      <c r="X85" s="271" t="s">
        <v>583</v>
      </c>
      <c r="Y85" s="250" t="s">
        <v>583</v>
      </c>
    </row>
    <row r="86" spans="1:25" s="252" customFormat="1" ht="12.75" customHeight="1">
      <c r="A86" s="506"/>
      <c r="B86" s="266"/>
      <c r="C86" s="270" t="s">
        <v>583</v>
      </c>
      <c r="D86" s="271" t="s">
        <v>583</v>
      </c>
      <c r="E86" s="250" t="s">
        <v>583</v>
      </c>
      <c r="F86" s="289"/>
      <c r="G86" s="270" t="s">
        <v>583</v>
      </c>
      <c r="H86" s="271" t="s">
        <v>583</v>
      </c>
      <c r="I86" s="250" t="s">
        <v>583</v>
      </c>
      <c r="J86" s="266"/>
      <c r="K86" s="270" t="s">
        <v>583</v>
      </c>
      <c r="L86" s="271" t="s">
        <v>583</v>
      </c>
      <c r="M86" s="250" t="s">
        <v>583</v>
      </c>
      <c r="N86" s="266"/>
      <c r="O86" s="270" t="s">
        <v>583</v>
      </c>
      <c r="P86" s="271" t="s">
        <v>583</v>
      </c>
      <c r="Q86" s="250" t="s">
        <v>583</v>
      </c>
      <c r="R86" s="266"/>
      <c r="S86" s="270" t="s">
        <v>583</v>
      </c>
      <c r="T86" s="271" t="s">
        <v>583</v>
      </c>
      <c r="U86" s="250" t="s">
        <v>583</v>
      </c>
      <c r="V86" s="289"/>
      <c r="W86" s="270" t="s">
        <v>583</v>
      </c>
      <c r="X86" s="271" t="s">
        <v>583</v>
      </c>
      <c r="Y86" s="250" t="s">
        <v>583</v>
      </c>
    </row>
    <row r="87" spans="1:25" s="252" customFormat="1" ht="12.75" hidden="1" customHeight="1">
      <c r="A87" s="506"/>
      <c r="B87" s="266"/>
      <c r="C87" s="270" t="s">
        <v>583</v>
      </c>
      <c r="D87" s="271" t="s">
        <v>583</v>
      </c>
      <c r="E87" s="250" t="s">
        <v>583</v>
      </c>
      <c r="F87" s="289"/>
      <c r="G87" s="270" t="s">
        <v>583</v>
      </c>
      <c r="H87" s="271" t="s">
        <v>583</v>
      </c>
      <c r="I87" s="250" t="s">
        <v>583</v>
      </c>
      <c r="J87" s="289"/>
      <c r="K87" s="270" t="s">
        <v>583</v>
      </c>
      <c r="L87" s="271" t="s">
        <v>583</v>
      </c>
      <c r="M87" s="250" t="s">
        <v>583</v>
      </c>
      <c r="N87" s="266"/>
      <c r="O87" s="270" t="s">
        <v>583</v>
      </c>
      <c r="P87" s="271" t="s">
        <v>583</v>
      </c>
      <c r="Q87" s="250" t="s">
        <v>583</v>
      </c>
      <c r="R87" s="266"/>
      <c r="S87" s="270" t="s">
        <v>583</v>
      </c>
      <c r="T87" s="271" t="s">
        <v>583</v>
      </c>
      <c r="U87" s="250" t="s">
        <v>583</v>
      </c>
      <c r="V87" s="289"/>
      <c r="W87" s="270" t="s">
        <v>583</v>
      </c>
      <c r="X87" s="271" t="s">
        <v>583</v>
      </c>
      <c r="Y87" s="250" t="s">
        <v>583</v>
      </c>
    </row>
    <row r="88" spans="1:25" s="252" customFormat="1" ht="12.75" hidden="1" customHeight="1">
      <c r="A88" s="274"/>
      <c r="B88" s="266"/>
      <c r="C88" s="270" t="s">
        <v>583</v>
      </c>
      <c r="D88" s="271" t="s">
        <v>583</v>
      </c>
      <c r="E88" s="250" t="s">
        <v>583</v>
      </c>
      <c r="F88" s="289"/>
      <c r="G88" s="270" t="s">
        <v>583</v>
      </c>
      <c r="H88" s="271" t="s">
        <v>583</v>
      </c>
      <c r="I88" s="250" t="s">
        <v>583</v>
      </c>
      <c r="J88" s="289"/>
      <c r="K88" s="270" t="s">
        <v>583</v>
      </c>
      <c r="L88" s="271" t="s">
        <v>583</v>
      </c>
      <c r="M88" s="250" t="s">
        <v>583</v>
      </c>
      <c r="N88" s="266"/>
      <c r="O88" s="270" t="s">
        <v>583</v>
      </c>
      <c r="P88" s="271" t="s">
        <v>583</v>
      </c>
      <c r="Q88" s="250" t="s">
        <v>583</v>
      </c>
      <c r="R88" s="266"/>
      <c r="S88" s="270" t="s">
        <v>583</v>
      </c>
      <c r="T88" s="271" t="s">
        <v>583</v>
      </c>
      <c r="U88" s="250" t="s">
        <v>583</v>
      </c>
      <c r="V88" s="289"/>
      <c r="W88" s="270" t="s">
        <v>583</v>
      </c>
      <c r="X88" s="271" t="s">
        <v>583</v>
      </c>
      <c r="Y88" s="250" t="s">
        <v>583</v>
      </c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 t="s">
        <v>583</v>
      </c>
      <c r="F89" s="289"/>
      <c r="G89" s="270" t="s">
        <v>583</v>
      </c>
      <c r="H89" s="271" t="s">
        <v>583</v>
      </c>
      <c r="I89" s="250" t="s">
        <v>583</v>
      </c>
      <c r="J89" s="289"/>
      <c r="K89" s="270" t="s">
        <v>583</v>
      </c>
      <c r="L89" s="271" t="s">
        <v>583</v>
      </c>
      <c r="M89" s="250" t="s">
        <v>583</v>
      </c>
      <c r="N89" s="266"/>
      <c r="O89" s="270" t="s">
        <v>583</v>
      </c>
      <c r="P89" s="271" t="s">
        <v>583</v>
      </c>
      <c r="Q89" s="250" t="s">
        <v>583</v>
      </c>
      <c r="R89" s="266"/>
      <c r="S89" s="270" t="s">
        <v>583</v>
      </c>
      <c r="T89" s="271" t="s">
        <v>583</v>
      </c>
      <c r="U89" s="250" t="s">
        <v>583</v>
      </c>
      <c r="V89" s="289"/>
      <c r="W89" s="270" t="s">
        <v>583</v>
      </c>
      <c r="X89" s="271" t="s">
        <v>583</v>
      </c>
      <c r="Y89" s="250" t="s">
        <v>583</v>
      </c>
    </row>
    <row r="90" spans="1:25" s="276" customFormat="1" ht="12.75" hidden="1" customHeight="1">
      <c r="A90" s="274"/>
      <c r="B90" s="289"/>
      <c r="C90" s="270" t="s">
        <v>583</v>
      </c>
      <c r="D90" s="271" t="s">
        <v>583</v>
      </c>
      <c r="E90" s="250" t="s">
        <v>583</v>
      </c>
      <c r="F90" s="289"/>
      <c r="G90" s="270" t="s">
        <v>583</v>
      </c>
      <c r="H90" s="271" t="s">
        <v>583</v>
      </c>
      <c r="I90" s="250" t="s">
        <v>583</v>
      </c>
      <c r="J90" s="289"/>
      <c r="K90" s="270" t="s">
        <v>583</v>
      </c>
      <c r="L90" s="271" t="s">
        <v>583</v>
      </c>
      <c r="M90" s="250" t="s">
        <v>583</v>
      </c>
      <c r="N90" s="289"/>
      <c r="O90" s="270" t="s">
        <v>583</v>
      </c>
      <c r="P90" s="271" t="s">
        <v>583</v>
      </c>
      <c r="Q90" s="250" t="s">
        <v>583</v>
      </c>
      <c r="R90" s="289"/>
      <c r="S90" s="270" t="s">
        <v>583</v>
      </c>
      <c r="T90" s="271" t="s">
        <v>583</v>
      </c>
      <c r="U90" s="250" t="s">
        <v>583</v>
      </c>
      <c r="V90" s="289"/>
      <c r="W90" s="270" t="s">
        <v>583</v>
      </c>
      <c r="X90" s="271" t="s">
        <v>583</v>
      </c>
      <c r="Y90" s="250" t="s">
        <v>583</v>
      </c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 t="s">
        <v>583</v>
      </c>
      <c r="F91" s="289"/>
      <c r="G91" s="270" t="s">
        <v>583</v>
      </c>
      <c r="H91" s="271" t="s">
        <v>583</v>
      </c>
      <c r="I91" s="250" t="s">
        <v>583</v>
      </c>
      <c r="J91" s="289"/>
      <c r="K91" s="270" t="s">
        <v>583</v>
      </c>
      <c r="L91" s="271" t="s">
        <v>583</v>
      </c>
      <c r="M91" s="250" t="s">
        <v>583</v>
      </c>
      <c r="N91" s="289"/>
      <c r="O91" s="270" t="s">
        <v>583</v>
      </c>
      <c r="P91" s="271" t="s">
        <v>583</v>
      </c>
      <c r="Q91" s="250" t="s">
        <v>583</v>
      </c>
      <c r="R91" s="289"/>
      <c r="S91" s="270" t="s">
        <v>583</v>
      </c>
      <c r="T91" s="271" t="s">
        <v>583</v>
      </c>
      <c r="U91" s="250" t="s">
        <v>583</v>
      </c>
      <c r="V91" s="289"/>
      <c r="W91" s="270" t="s">
        <v>583</v>
      </c>
      <c r="X91" s="271" t="s">
        <v>583</v>
      </c>
      <c r="Y91" s="250" t="s">
        <v>583</v>
      </c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 t="s">
        <v>583</v>
      </c>
      <c r="F92" s="289"/>
      <c r="G92" s="270" t="s">
        <v>583</v>
      </c>
      <c r="H92" s="271" t="s">
        <v>583</v>
      </c>
      <c r="I92" s="250" t="s">
        <v>583</v>
      </c>
      <c r="J92" s="289"/>
      <c r="K92" s="270" t="s">
        <v>583</v>
      </c>
      <c r="L92" s="271" t="s">
        <v>583</v>
      </c>
      <c r="M92" s="250" t="s">
        <v>583</v>
      </c>
      <c r="N92" s="289"/>
      <c r="O92" s="270" t="s">
        <v>583</v>
      </c>
      <c r="P92" s="271" t="s">
        <v>583</v>
      </c>
      <c r="Q92" s="250" t="s">
        <v>583</v>
      </c>
      <c r="R92" s="289"/>
      <c r="S92" s="270" t="s">
        <v>583</v>
      </c>
      <c r="T92" s="271" t="s">
        <v>583</v>
      </c>
      <c r="U92" s="250" t="s">
        <v>583</v>
      </c>
      <c r="V92" s="289"/>
      <c r="W92" s="270" t="s">
        <v>583</v>
      </c>
      <c r="X92" s="271" t="s">
        <v>583</v>
      </c>
      <c r="Y92" s="250" t="s">
        <v>583</v>
      </c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 t="s">
        <v>583</v>
      </c>
      <c r="F93" s="289"/>
      <c r="G93" s="270" t="s">
        <v>583</v>
      </c>
      <c r="H93" s="271" t="s">
        <v>583</v>
      </c>
      <c r="I93" s="250" t="s">
        <v>583</v>
      </c>
      <c r="J93" s="289"/>
      <c r="K93" s="270" t="s">
        <v>583</v>
      </c>
      <c r="L93" s="271" t="s">
        <v>583</v>
      </c>
      <c r="M93" s="250" t="s">
        <v>583</v>
      </c>
      <c r="N93" s="289"/>
      <c r="O93" s="270" t="s">
        <v>583</v>
      </c>
      <c r="P93" s="271" t="s">
        <v>583</v>
      </c>
      <c r="Q93" s="250" t="s">
        <v>583</v>
      </c>
      <c r="R93" s="289"/>
      <c r="S93" s="270" t="s">
        <v>583</v>
      </c>
      <c r="T93" s="271" t="s">
        <v>583</v>
      </c>
      <c r="U93" s="250" t="s">
        <v>583</v>
      </c>
      <c r="V93" s="289"/>
      <c r="W93" s="270" t="s">
        <v>583</v>
      </c>
      <c r="X93" s="271" t="s">
        <v>583</v>
      </c>
      <c r="Y93" s="250" t="s">
        <v>583</v>
      </c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 t="s">
        <v>583</v>
      </c>
      <c r="F94" s="289"/>
      <c r="G94" s="270" t="s">
        <v>583</v>
      </c>
      <c r="H94" s="271" t="s">
        <v>583</v>
      </c>
      <c r="I94" s="250" t="s">
        <v>583</v>
      </c>
      <c r="J94" s="289"/>
      <c r="K94" s="270" t="s">
        <v>583</v>
      </c>
      <c r="L94" s="271" t="s">
        <v>583</v>
      </c>
      <c r="M94" s="250" t="s">
        <v>583</v>
      </c>
      <c r="N94" s="289"/>
      <c r="O94" s="270" t="s">
        <v>583</v>
      </c>
      <c r="P94" s="271" t="s">
        <v>583</v>
      </c>
      <c r="Q94" s="250" t="s">
        <v>583</v>
      </c>
      <c r="R94" s="289"/>
      <c r="S94" s="270" t="s">
        <v>583</v>
      </c>
      <c r="T94" s="271" t="s">
        <v>583</v>
      </c>
      <c r="U94" s="250" t="s">
        <v>583</v>
      </c>
      <c r="V94" s="289"/>
      <c r="W94" s="270" t="s">
        <v>583</v>
      </c>
      <c r="X94" s="271" t="s">
        <v>583</v>
      </c>
      <c r="Y94" s="250" t="s">
        <v>583</v>
      </c>
    </row>
    <row r="95" spans="1:25" ht="13.5" customHeight="1">
      <c r="A95" s="277">
        <f>SUM(D95,H95,L95,P95,T95,X95)</f>
        <v>6355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5215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556</v>
      </c>
      <c r="B97" s="237" t="s">
        <v>575</v>
      </c>
      <c r="C97" s="503" t="s">
        <v>609</v>
      </c>
      <c r="D97" s="504"/>
      <c r="E97" s="505"/>
      <c r="F97" s="238" t="s">
        <v>576</v>
      </c>
      <c r="G97" s="503" t="s">
        <v>577</v>
      </c>
      <c r="H97" s="504"/>
      <c r="I97" s="505"/>
      <c r="J97" s="238" t="s">
        <v>578</v>
      </c>
      <c r="K97" s="503" t="s">
        <v>579</v>
      </c>
      <c r="L97" s="504"/>
      <c r="M97" s="505"/>
      <c r="N97" s="238" t="s">
        <v>580</v>
      </c>
      <c r="O97" s="503" t="s">
        <v>556</v>
      </c>
      <c r="P97" s="504"/>
      <c r="Q97" s="505"/>
      <c r="R97" s="238">
        <v>14</v>
      </c>
      <c r="S97" s="503" t="s">
        <v>54</v>
      </c>
      <c r="T97" s="504"/>
      <c r="U97" s="505"/>
      <c r="V97" s="238" t="s">
        <v>583</v>
      </c>
      <c r="W97" s="503"/>
      <c r="X97" s="504"/>
      <c r="Y97" s="505"/>
    </row>
    <row r="98" spans="1:25" s="286" customFormat="1" ht="13.5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customHeight="1">
      <c r="A99" s="246">
        <v>694</v>
      </c>
      <c r="B99" s="266"/>
      <c r="C99" s="248" t="s">
        <v>583</v>
      </c>
      <c r="D99" s="267" t="s">
        <v>583</v>
      </c>
      <c r="E99" s="250" t="s">
        <v>583</v>
      </c>
      <c r="F99" s="266"/>
      <c r="G99" s="248" t="s">
        <v>583</v>
      </c>
      <c r="H99" s="267" t="s">
        <v>583</v>
      </c>
      <c r="I99" s="250" t="s">
        <v>583</v>
      </c>
      <c r="J99" s="266"/>
      <c r="K99" s="248" t="s">
        <v>583</v>
      </c>
      <c r="L99" s="267" t="s">
        <v>583</v>
      </c>
      <c r="M99" s="250" t="s">
        <v>583</v>
      </c>
      <c r="N99" s="347" t="s">
        <v>1725</v>
      </c>
      <c r="O99" s="248" t="s">
        <v>2660</v>
      </c>
      <c r="P99" s="267">
        <v>845</v>
      </c>
      <c r="Q99" s="250">
        <v>0</v>
      </c>
      <c r="R99" s="347" t="s">
        <v>1726</v>
      </c>
      <c r="S99" s="248" t="s">
        <v>451</v>
      </c>
      <c r="T99" s="267">
        <v>80</v>
      </c>
      <c r="U99" s="250">
        <v>0</v>
      </c>
      <c r="V99" s="266"/>
      <c r="W99" s="248" t="s">
        <v>583</v>
      </c>
      <c r="X99" s="267" t="s">
        <v>583</v>
      </c>
      <c r="Y99" s="250" t="s">
        <v>583</v>
      </c>
    </row>
    <row r="100" spans="1:25" s="234" customFormat="1" ht="13.5" customHeight="1">
      <c r="A100" s="506" t="s">
        <v>64</v>
      </c>
      <c r="B100" s="266"/>
      <c r="C100" s="248" t="s">
        <v>583</v>
      </c>
      <c r="D100" s="267" t="s">
        <v>583</v>
      </c>
      <c r="E100" s="250" t="s">
        <v>583</v>
      </c>
      <c r="F100" s="266"/>
      <c r="G100" s="248" t="s">
        <v>583</v>
      </c>
      <c r="H100" s="267" t="s">
        <v>583</v>
      </c>
      <c r="I100" s="250" t="s">
        <v>583</v>
      </c>
      <c r="J100" s="266"/>
      <c r="K100" s="248" t="s">
        <v>583</v>
      </c>
      <c r="L100" s="267" t="s">
        <v>583</v>
      </c>
      <c r="M100" s="250" t="s">
        <v>583</v>
      </c>
      <c r="N100" s="266"/>
      <c r="O100" s="248" t="s">
        <v>583</v>
      </c>
      <c r="P100" s="267" t="s">
        <v>583</v>
      </c>
      <c r="Q100" s="250">
        <v>0</v>
      </c>
      <c r="R100" s="266"/>
      <c r="S100" s="248" t="s">
        <v>583</v>
      </c>
      <c r="T100" s="267" t="s">
        <v>583</v>
      </c>
      <c r="U100" s="250">
        <v>0</v>
      </c>
      <c r="V100" s="288"/>
      <c r="W100" s="248" t="s">
        <v>583</v>
      </c>
      <c r="X100" s="267" t="s">
        <v>583</v>
      </c>
      <c r="Y100" s="250" t="s">
        <v>583</v>
      </c>
    </row>
    <row r="101" spans="1:25" s="234" customFormat="1" ht="13.5" customHeight="1">
      <c r="A101" s="506"/>
      <c r="B101" s="266"/>
      <c r="C101" s="248" t="s">
        <v>583</v>
      </c>
      <c r="D101" s="267" t="s">
        <v>583</v>
      </c>
      <c r="E101" s="250" t="s">
        <v>583</v>
      </c>
      <c r="F101" s="266"/>
      <c r="G101" s="248" t="s">
        <v>583</v>
      </c>
      <c r="H101" s="267" t="s">
        <v>583</v>
      </c>
      <c r="I101" s="250" t="s">
        <v>583</v>
      </c>
      <c r="J101" s="266"/>
      <c r="K101" s="248" t="s">
        <v>583</v>
      </c>
      <c r="L101" s="267" t="s">
        <v>583</v>
      </c>
      <c r="M101" s="250" t="s">
        <v>583</v>
      </c>
      <c r="N101" s="266"/>
      <c r="O101" s="248" t="s">
        <v>583</v>
      </c>
      <c r="P101" s="267" t="s">
        <v>583</v>
      </c>
      <c r="Q101" s="250">
        <v>0</v>
      </c>
      <c r="R101" s="266"/>
      <c r="S101" s="248" t="s">
        <v>583</v>
      </c>
      <c r="T101" s="267" t="s">
        <v>583</v>
      </c>
      <c r="U101" s="250">
        <v>0</v>
      </c>
      <c r="V101" s="288"/>
      <c r="W101" s="248" t="s">
        <v>583</v>
      </c>
      <c r="X101" s="267" t="s">
        <v>583</v>
      </c>
      <c r="Y101" s="250" t="s">
        <v>583</v>
      </c>
    </row>
    <row r="102" spans="1:25" ht="13.5" hidden="1" customHeight="1">
      <c r="A102" s="506"/>
      <c r="B102" s="266"/>
      <c r="C102" s="248" t="s">
        <v>583</v>
      </c>
      <c r="D102" s="267" t="s">
        <v>583</v>
      </c>
      <c r="E102" s="250" t="s">
        <v>583</v>
      </c>
      <c r="F102" s="266"/>
      <c r="G102" s="248" t="s">
        <v>583</v>
      </c>
      <c r="H102" s="267" t="s">
        <v>583</v>
      </c>
      <c r="I102" s="250" t="s">
        <v>583</v>
      </c>
      <c r="J102" s="266"/>
      <c r="K102" s="248" t="s">
        <v>583</v>
      </c>
      <c r="L102" s="267" t="s">
        <v>583</v>
      </c>
      <c r="M102" s="250" t="s">
        <v>583</v>
      </c>
      <c r="N102" s="266"/>
      <c r="O102" s="248" t="s">
        <v>583</v>
      </c>
      <c r="P102" s="267" t="s">
        <v>583</v>
      </c>
      <c r="Q102" s="250" t="s">
        <v>583</v>
      </c>
      <c r="R102" s="266"/>
      <c r="S102" s="248" t="s">
        <v>583</v>
      </c>
      <c r="T102" s="267" t="s">
        <v>583</v>
      </c>
      <c r="U102" s="250">
        <v>0</v>
      </c>
      <c r="V102" s="288"/>
      <c r="W102" s="248" t="s">
        <v>583</v>
      </c>
      <c r="X102" s="267" t="s">
        <v>583</v>
      </c>
      <c r="Y102" s="250" t="s">
        <v>583</v>
      </c>
    </row>
    <row r="103" spans="1:25" ht="13.5" hidden="1" customHeight="1">
      <c r="A103" s="506"/>
      <c r="B103" s="266"/>
      <c r="C103" s="248" t="s">
        <v>583</v>
      </c>
      <c r="D103" s="267" t="s">
        <v>583</v>
      </c>
      <c r="E103" s="250" t="s">
        <v>583</v>
      </c>
      <c r="F103" s="288"/>
      <c r="G103" s="248" t="s">
        <v>583</v>
      </c>
      <c r="H103" s="267" t="s">
        <v>583</v>
      </c>
      <c r="I103" s="250" t="s">
        <v>583</v>
      </c>
      <c r="J103" s="266"/>
      <c r="K103" s="248" t="s">
        <v>583</v>
      </c>
      <c r="L103" s="267" t="s">
        <v>583</v>
      </c>
      <c r="M103" s="250" t="s">
        <v>583</v>
      </c>
      <c r="N103" s="266"/>
      <c r="O103" s="248" t="s">
        <v>583</v>
      </c>
      <c r="P103" s="267" t="s">
        <v>583</v>
      </c>
      <c r="Q103" s="250" t="s">
        <v>583</v>
      </c>
      <c r="R103" s="266"/>
      <c r="S103" s="248" t="s">
        <v>583</v>
      </c>
      <c r="T103" s="267" t="s">
        <v>583</v>
      </c>
      <c r="U103" s="250" t="s">
        <v>583</v>
      </c>
      <c r="V103" s="288"/>
      <c r="W103" s="248" t="s">
        <v>583</v>
      </c>
      <c r="X103" s="267" t="s">
        <v>583</v>
      </c>
      <c r="Y103" s="250" t="s">
        <v>583</v>
      </c>
    </row>
    <row r="104" spans="1:25" ht="13.5" hidden="1" customHeight="1">
      <c r="A104" s="506"/>
      <c r="B104" s="266"/>
      <c r="C104" s="248" t="s">
        <v>583</v>
      </c>
      <c r="D104" s="267" t="s">
        <v>583</v>
      </c>
      <c r="E104" s="250" t="s">
        <v>583</v>
      </c>
      <c r="F104" s="288"/>
      <c r="G104" s="248" t="s">
        <v>583</v>
      </c>
      <c r="H104" s="267" t="s">
        <v>583</v>
      </c>
      <c r="I104" s="250" t="s">
        <v>583</v>
      </c>
      <c r="J104" s="288"/>
      <c r="K104" s="248" t="s">
        <v>583</v>
      </c>
      <c r="L104" s="267" t="s">
        <v>583</v>
      </c>
      <c r="M104" s="250" t="s">
        <v>583</v>
      </c>
      <c r="N104" s="266"/>
      <c r="O104" s="248" t="s">
        <v>583</v>
      </c>
      <c r="P104" s="267" t="s">
        <v>583</v>
      </c>
      <c r="Q104" s="250" t="s">
        <v>583</v>
      </c>
      <c r="R104" s="266"/>
      <c r="S104" s="248" t="s">
        <v>583</v>
      </c>
      <c r="T104" s="267" t="s">
        <v>583</v>
      </c>
      <c r="U104" s="250" t="s">
        <v>583</v>
      </c>
      <c r="V104" s="288"/>
      <c r="W104" s="248" t="s">
        <v>583</v>
      </c>
      <c r="X104" s="267" t="s">
        <v>583</v>
      </c>
      <c r="Y104" s="250" t="s">
        <v>583</v>
      </c>
    </row>
    <row r="105" spans="1:25" ht="13.5" hidden="1" customHeight="1">
      <c r="A105" s="506">
        <v>39290</v>
      </c>
      <c r="B105" s="266"/>
      <c r="C105" s="248" t="s">
        <v>583</v>
      </c>
      <c r="D105" s="267" t="s">
        <v>583</v>
      </c>
      <c r="E105" s="250" t="s">
        <v>583</v>
      </c>
      <c r="F105" s="293"/>
      <c r="G105" s="248" t="s">
        <v>583</v>
      </c>
      <c r="H105" s="267" t="s">
        <v>583</v>
      </c>
      <c r="I105" s="250" t="s">
        <v>583</v>
      </c>
      <c r="J105" s="293"/>
      <c r="K105" s="248" t="s">
        <v>583</v>
      </c>
      <c r="L105" s="267" t="s">
        <v>583</v>
      </c>
      <c r="M105" s="250" t="s">
        <v>583</v>
      </c>
      <c r="N105" s="266"/>
      <c r="O105" s="248" t="s">
        <v>583</v>
      </c>
      <c r="P105" s="267" t="s">
        <v>583</v>
      </c>
      <c r="Q105" s="250" t="s">
        <v>583</v>
      </c>
      <c r="R105" s="266"/>
      <c r="S105" s="248" t="s">
        <v>583</v>
      </c>
      <c r="T105" s="267" t="s">
        <v>583</v>
      </c>
      <c r="U105" s="250" t="s">
        <v>583</v>
      </c>
      <c r="V105" s="293"/>
      <c r="W105" s="248" t="s">
        <v>583</v>
      </c>
      <c r="X105" s="267" t="s">
        <v>583</v>
      </c>
      <c r="Y105" s="250" t="s">
        <v>583</v>
      </c>
    </row>
    <row r="106" spans="1:25" ht="13.5" hidden="1" customHeight="1">
      <c r="A106" s="506"/>
      <c r="B106" s="293"/>
      <c r="C106" s="248" t="s">
        <v>583</v>
      </c>
      <c r="D106" s="267" t="s">
        <v>583</v>
      </c>
      <c r="E106" s="250" t="s">
        <v>583</v>
      </c>
      <c r="F106" s="293"/>
      <c r="G106" s="248" t="s">
        <v>583</v>
      </c>
      <c r="H106" s="267" t="s">
        <v>583</v>
      </c>
      <c r="I106" s="250" t="s">
        <v>583</v>
      </c>
      <c r="J106" s="293"/>
      <c r="K106" s="248" t="s">
        <v>583</v>
      </c>
      <c r="L106" s="267" t="s">
        <v>583</v>
      </c>
      <c r="M106" s="250" t="s">
        <v>583</v>
      </c>
      <c r="N106" s="266"/>
      <c r="O106" s="248" t="s">
        <v>583</v>
      </c>
      <c r="P106" s="267" t="s">
        <v>583</v>
      </c>
      <c r="Q106" s="250" t="s">
        <v>583</v>
      </c>
      <c r="R106" s="266"/>
      <c r="S106" s="248" t="s">
        <v>583</v>
      </c>
      <c r="T106" s="267" t="s">
        <v>583</v>
      </c>
      <c r="U106" s="250" t="s">
        <v>583</v>
      </c>
      <c r="V106" s="293"/>
      <c r="W106" s="248" t="s">
        <v>583</v>
      </c>
      <c r="X106" s="267" t="s">
        <v>583</v>
      </c>
      <c r="Y106" s="250" t="s">
        <v>583</v>
      </c>
    </row>
    <row r="107" spans="1:25" ht="13.5" hidden="1" customHeight="1">
      <c r="A107" s="506"/>
      <c r="B107" s="293"/>
      <c r="C107" s="248" t="s">
        <v>583</v>
      </c>
      <c r="D107" s="267" t="s">
        <v>583</v>
      </c>
      <c r="E107" s="250" t="s">
        <v>583</v>
      </c>
      <c r="F107" s="293"/>
      <c r="G107" s="248" t="s">
        <v>583</v>
      </c>
      <c r="H107" s="267" t="s">
        <v>583</v>
      </c>
      <c r="I107" s="250" t="s">
        <v>583</v>
      </c>
      <c r="J107" s="293"/>
      <c r="K107" s="248" t="s">
        <v>583</v>
      </c>
      <c r="L107" s="267" t="s">
        <v>583</v>
      </c>
      <c r="M107" s="250" t="s">
        <v>583</v>
      </c>
      <c r="N107" s="293"/>
      <c r="O107" s="248" t="s">
        <v>583</v>
      </c>
      <c r="P107" s="267" t="s">
        <v>583</v>
      </c>
      <c r="Q107" s="250" t="s">
        <v>583</v>
      </c>
      <c r="R107" s="293"/>
      <c r="S107" s="248" t="s">
        <v>583</v>
      </c>
      <c r="T107" s="267" t="s">
        <v>583</v>
      </c>
      <c r="U107" s="250" t="s">
        <v>583</v>
      </c>
      <c r="V107" s="293"/>
      <c r="W107" s="248" t="s">
        <v>583</v>
      </c>
      <c r="X107" s="267" t="s">
        <v>583</v>
      </c>
      <c r="Y107" s="250" t="s">
        <v>583</v>
      </c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 t="s">
        <v>583</v>
      </c>
      <c r="F108" s="294"/>
      <c r="G108" s="248" t="s">
        <v>583</v>
      </c>
      <c r="H108" s="267" t="s">
        <v>583</v>
      </c>
      <c r="I108" s="250" t="s">
        <v>583</v>
      </c>
      <c r="J108" s="294"/>
      <c r="K108" s="248" t="s">
        <v>583</v>
      </c>
      <c r="L108" s="267" t="s">
        <v>583</v>
      </c>
      <c r="M108" s="250" t="s">
        <v>583</v>
      </c>
      <c r="N108" s="294"/>
      <c r="O108" s="248" t="s">
        <v>583</v>
      </c>
      <c r="P108" s="267" t="s">
        <v>583</v>
      </c>
      <c r="Q108" s="250" t="s">
        <v>583</v>
      </c>
      <c r="R108" s="294"/>
      <c r="S108" s="248" t="s">
        <v>583</v>
      </c>
      <c r="T108" s="267" t="s">
        <v>583</v>
      </c>
      <c r="U108" s="250" t="s">
        <v>583</v>
      </c>
      <c r="V108" s="294"/>
      <c r="W108" s="248" t="s">
        <v>583</v>
      </c>
      <c r="X108" s="267" t="s">
        <v>583</v>
      </c>
      <c r="Y108" s="250" t="s">
        <v>583</v>
      </c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 t="s">
        <v>583</v>
      </c>
      <c r="F109" s="294"/>
      <c r="G109" s="248" t="s">
        <v>583</v>
      </c>
      <c r="H109" s="267" t="s">
        <v>583</v>
      </c>
      <c r="I109" s="250" t="s">
        <v>583</v>
      </c>
      <c r="J109" s="294"/>
      <c r="K109" s="248" t="s">
        <v>583</v>
      </c>
      <c r="L109" s="267" t="s">
        <v>583</v>
      </c>
      <c r="M109" s="250" t="s">
        <v>583</v>
      </c>
      <c r="N109" s="294"/>
      <c r="O109" s="248" t="s">
        <v>583</v>
      </c>
      <c r="P109" s="267" t="s">
        <v>583</v>
      </c>
      <c r="Q109" s="250" t="s">
        <v>583</v>
      </c>
      <c r="R109" s="294"/>
      <c r="S109" s="248" t="s">
        <v>583</v>
      </c>
      <c r="T109" s="267" t="s">
        <v>583</v>
      </c>
      <c r="U109" s="250" t="s">
        <v>583</v>
      </c>
      <c r="V109" s="294"/>
      <c r="W109" s="248" t="s">
        <v>583</v>
      </c>
      <c r="X109" s="267" t="s">
        <v>583</v>
      </c>
      <c r="Y109" s="250" t="s">
        <v>583</v>
      </c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 t="s">
        <v>583</v>
      </c>
      <c r="F110" s="294"/>
      <c r="G110" s="248" t="s">
        <v>583</v>
      </c>
      <c r="H110" s="267" t="s">
        <v>583</v>
      </c>
      <c r="I110" s="250" t="s">
        <v>583</v>
      </c>
      <c r="J110" s="294"/>
      <c r="K110" s="248" t="s">
        <v>583</v>
      </c>
      <c r="L110" s="267" t="s">
        <v>583</v>
      </c>
      <c r="M110" s="250" t="s">
        <v>583</v>
      </c>
      <c r="N110" s="294"/>
      <c r="O110" s="248" t="s">
        <v>583</v>
      </c>
      <c r="P110" s="267" t="s">
        <v>583</v>
      </c>
      <c r="Q110" s="250" t="s">
        <v>583</v>
      </c>
      <c r="R110" s="294"/>
      <c r="S110" s="248" t="s">
        <v>583</v>
      </c>
      <c r="T110" s="267" t="s">
        <v>583</v>
      </c>
      <c r="U110" s="250" t="s">
        <v>583</v>
      </c>
      <c r="V110" s="294"/>
      <c r="W110" s="248" t="s">
        <v>583</v>
      </c>
      <c r="X110" s="267" t="s">
        <v>583</v>
      </c>
      <c r="Y110" s="250" t="s">
        <v>583</v>
      </c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 t="s">
        <v>583</v>
      </c>
      <c r="F111" s="294"/>
      <c r="G111" s="248" t="s">
        <v>583</v>
      </c>
      <c r="H111" s="267" t="s">
        <v>583</v>
      </c>
      <c r="I111" s="250" t="s">
        <v>583</v>
      </c>
      <c r="J111" s="294"/>
      <c r="K111" s="248" t="s">
        <v>583</v>
      </c>
      <c r="L111" s="267" t="s">
        <v>583</v>
      </c>
      <c r="M111" s="250" t="s">
        <v>583</v>
      </c>
      <c r="N111" s="294"/>
      <c r="O111" s="248" t="s">
        <v>583</v>
      </c>
      <c r="P111" s="267" t="s">
        <v>583</v>
      </c>
      <c r="Q111" s="250" t="s">
        <v>583</v>
      </c>
      <c r="R111" s="294"/>
      <c r="S111" s="248" t="s">
        <v>583</v>
      </c>
      <c r="T111" s="267" t="s">
        <v>583</v>
      </c>
      <c r="U111" s="250" t="s">
        <v>583</v>
      </c>
      <c r="V111" s="294"/>
      <c r="W111" s="248" t="s">
        <v>583</v>
      </c>
      <c r="X111" s="267" t="s">
        <v>583</v>
      </c>
      <c r="Y111" s="250" t="s">
        <v>583</v>
      </c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 t="s">
        <v>583</v>
      </c>
      <c r="F112" s="294"/>
      <c r="G112" s="248" t="s">
        <v>583</v>
      </c>
      <c r="H112" s="267" t="s">
        <v>583</v>
      </c>
      <c r="I112" s="250" t="s">
        <v>583</v>
      </c>
      <c r="J112" s="294"/>
      <c r="K112" s="248" t="s">
        <v>583</v>
      </c>
      <c r="L112" s="267" t="s">
        <v>583</v>
      </c>
      <c r="M112" s="250" t="s">
        <v>583</v>
      </c>
      <c r="N112" s="294"/>
      <c r="O112" s="248" t="s">
        <v>583</v>
      </c>
      <c r="P112" s="267" t="s">
        <v>583</v>
      </c>
      <c r="Q112" s="250" t="s">
        <v>583</v>
      </c>
      <c r="R112" s="294"/>
      <c r="S112" s="248" t="s">
        <v>583</v>
      </c>
      <c r="T112" s="267" t="s">
        <v>583</v>
      </c>
      <c r="U112" s="250" t="s">
        <v>583</v>
      </c>
      <c r="V112" s="294"/>
      <c r="W112" s="248" t="s">
        <v>583</v>
      </c>
      <c r="X112" s="267" t="s">
        <v>583</v>
      </c>
      <c r="Y112" s="250" t="s">
        <v>583</v>
      </c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 t="s">
        <v>583</v>
      </c>
      <c r="F113" s="294"/>
      <c r="G113" s="248" t="s">
        <v>583</v>
      </c>
      <c r="H113" s="267" t="s">
        <v>583</v>
      </c>
      <c r="I113" s="250" t="s">
        <v>583</v>
      </c>
      <c r="J113" s="294"/>
      <c r="K113" s="248" t="s">
        <v>583</v>
      </c>
      <c r="L113" s="267" t="s">
        <v>583</v>
      </c>
      <c r="M113" s="250" t="s">
        <v>583</v>
      </c>
      <c r="N113" s="294"/>
      <c r="O113" s="248" t="s">
        <v>583</v>
      </c>
      <c r="P113" s="267" t="s">
        <v>583</v>
      </c>
      <c r="Q113" s="250" t="s">
        <v>583</v>
      </c>
      <c r="R113" s="294"/>
      <c r="S113" s="248" t="s">
        <v>583</v>
      </c>
      <c r="T113" s="267" t="s">
        <v>583</v>
      </c>
      <c r="U113" s="250" t="s">
        <v>583</v>
      </c>
      <c r="V113" s="294"/>
      <c r="W113" s="248" t="s">
        <v>583</v>
      </c>
      <c r="X113" s="267" t="s">
        <v>583</v>
      </c>
      <c r="Y113" s="250" t="s">
        <v>583</v>
      </c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 t="s">
        <v>583</v>
      </c>
      <c r="F114" s="294"/>
      <c r="G114" s="248" t="s">
        <v>583</v>
      </c>
      <c r="H114" s="267" t="s">
        <v>583</v>
      </c>
      <c r="I114" s="250" t="s">
        <v>583</v>
      </c>
      <c r="J114" s="294"/>
      <c r="K114" s="248" t="s">
        <v>583</v>
      </c>
      <c r="L114" s="267" t="s">
        <v>583</v>
      </c>
      <c r="M114" s="250" t="s">
        <v>583</v>
      </c>
      <c r="N114" s="294"/>
      <c r="O114" s="248" t="s">
        <v>583</v>
      </c>
      <c r="P114" s="267" t="s">
        <v>583</v>
      </c>
      <c r="Q114" s="250" t="s">
        <v>583</v>
      </c>
      <c r="R114" s="294"/>
      <c r="S114" s="248" t="s">
        <v>583</v>
      </c>
      <c r="T114" s="267" t="s">
        <v>583</v>
      </c>
      <c r="U114" s="250" t="s">
        <v>583</v>
      </c>
      <c r="V114" s="294"/>
      <c r="W114" s="248" t="s">
        <v>583</v>
      </c>
      <c r="X114" s="267" t="s">
        <v>583</v>
      </c>
      <c r="Y114" s="250" t="s">
        <v>583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hidden="1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16220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2081</v>
      </c>
      <c r="V136" s="531">
        <f>MOKUJI!J25</f>
        <v>45931</v>
      </c>
      <c r="W136" s="532"/>
      <c r="X136" s="532"/>
      <c r="Y136" s="532"/>
    </row>
    <row r="137" spans="1:25" s="391" customFormat="1" ht="13.5" customHeight="1">
      <c r="A137" s="390" t="s">
        <v>1963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9"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A2:B2"/>
    <mergeCell ref="C2:G2"/>
    <mergeCell ref="H1:I1"/>
    <mergeCell ref="J2:K2"/>
    <mergeCell ref="J1:M1"/>
    <mergeCell ref="A1:B1"/>
    <mergeCell ref="L2:M2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80:A87"/>
    <mergeCell ref="A100:A107"/>
    <mergeCell ref="A117:A124"/>
    <mergeCell ref="C97:E97"/>
    <mergeCell ref="B117:E134"/>
    <mergeCell ref="A7:A14"/>
    <mergeCell ref="A50:A57"/>
    <mergeCell ref="C77:E77"/>
    <mergeCell ref="G77:I77"/>
    <mergeCell ref="C47:E47"/>
    <mergeCell ref="G47:I47"/>
    <mergeCell ref="B135:E135"/>
    <mergeCell ref="F135:I135"/>
    <mergeCell ref="J135:M135"/>
    <mergeCell ref="F117:I134"/>
    <mergeCell ref="G97:I9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4</v>
      </c>
      <c r="Z2" s="398" t="s">
        <v>1950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1806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102</v>
      </c>
      <c r="B6" s="251" t="s">
        <v>649</v>
      </c>
      <c r="C6" s="248" t="s">
        <v>99</v>
      </c>
      <c r="D6" s="249">
        <v>920</v>
      </c>
      <c r="E6" s="250">
        <v>0</v>
      </c>
      <c r="F6" s="251" t="s">
        <v>2185</v>
      </c>
      <c r="G6" s="248" t="s">
        <v>2172</v>
      </c>
      <c r="H6" s="249">
        <v>100</v>
      </c>
      <c r="I6" s="250">
        <v>0</v>
      </c>
      <c r="J6" s="251"/>
      <c r="K6" s="248" t="s">
        <v>583</v>
      </c>
      <c r="L6" s="249" t="s">
        <v>583</v>
      </c>
      <c r="M6" s="250" t="s">
        <v>583</v>
      </c>
      <c r="N6" s="251" t="s">
        <v>650</v>
      </c>
      <c r="O6" s="248" t="s">
        <v>1987</v>
      </c>
      <c r="P6" s="249">
        <v>2580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465</v>
      </c>
      <c r="B7" s="251" t="s">
        <v>651</v>
      </c>
      <c r="C7" s="248" t="s">
        <v>100</v>
      </c>
      <c r="D7" s="249">
        <v>1240</v>
      </c>
      <c r="E7" s="250">
        <v>0</v>
      </c>
      <c r="F7" s="251" t="s">
        <v>652</v>
      </c>
      <c r="G7" s="248" t="s">
        <v>1493</v>
      </c>
      <c r="H7" s="249">
        <v>1100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655</v>
      </c>
      <c r="O7" s="248" t="s">
        <v>1988</v>
      </c>
      <c r="P7" s="249">
        <v>5240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653</v>
      </c>
      <c r="C8" s="248" t="s">
        <v>101</v>
      </c>
      <c r="D8" s="249">
        <v>740</v>
      </c>
      <c r="E8" s="250">
        <v>0</v>
      </c>
      <c r="F8" s="251" t="s">
        <v>654</v>
      </c>
      <c r="G8" s="248" t="s">
        <v>102</v>
      </c>
      <c r="H8" s="249">
        <v>2500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657</v>
      </c>
      <c r="O8" s="248" t="s">
        <v>1989</v>
      </c>
      <c r="P8" s="249">
        <v>5060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751</v>
      </c>
      <c r="C9" s="248" t="s">
        <v>102</v>
      </c>
      <c r="D9" s="249">
        <v>1670</v>
      </c>
      <c r="E9" s="250">
        <v>0</v>
      </c>
      <c r="F9" s="251" t="s">
        <v>656</v>
      </c>
      <c r="G9" s="248" t="s">
        <v>103</v>
      </c>
      <c r="H9" s="249">
        <v>1010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660</v>
      </c>
      <c r="O9" s="248" t="s">
        <v>1990</v>
      </c>
      <c r="P9" s="249">
        <v>5140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658</v>
      </c>
      <c r="C10" s="248" t="s">
        <v>2074</v>
      </c>
      <c r="D10" s="249">
        <v>1000</v>
      </c>
      <c r="E10" s="250">
        <v>0</v>
      </c>
      <c r="F10" s="251" t="s">
        <v>659</v>
      </c>
      <c r="G10" s="248" t="s">
        <v>104</v>
      </c>
      <c r="H10" s="249">
        <v>860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663</v>
      </c>
      <c r="O10" s="248" t="s">
        <v>1991</v>
      </c>
      <c r="P10" s="249">
        <v>2450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51" t="s">
        <v>661</v>
      </c>
      <c r="C11" s="248" t="s">
        <v>105</v>
      </c>
      <c r="D11" s="249">
        <v>450</v>
      </c>
      <c r="E11" s="250">
        <v>0</v>
      </c>
      <c r="F11" s="251" t="s">
        <v>662</v>
      </c>
      <c r="G11" s="248" t="s">
        <v>106</v>
      </c>
      <c r="H11" s="249">
        <v>600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665</v>
      </c>
      <c r="O11" s="248" t="s">
        <v>1992</v>
      </c>
      <c r="P11" s="249">
        <v>4840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1" t="s">
        <v>664</v>
      </c>
      <c r="C12" s="248" t="s">
        <v>104</v>
      </c>
      <c r="D12" s="249">
        <v>1250</v>
      </c>
      <c r="E12" s="250">
        <v>0</v>
      </c>
      <c r="F12" s="251" t="s">
        <v>2523</v>
      </c>
      <c r="G12" s="248" t="s">
        <v>2524</v>
      </c>
      <c r="H12" s="249">
        <v>100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668</v>
      </c>
      <c r="O12" s="248" t="s">
        <v>2478</v>
      </c>
      <c r="P12" s="249">
        <v>6880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1" t="s">
        <v>666</v>
      </c>
      <c r="C13" s="248" t="s">
        <v>106</v>
      </c>
      <c r="D13" s="249">
        <v>1150</v>
      </c>
      <c r="E13" s="250">
        <v>0</v>
      </c>
      <c r="F13" s="251" t="s">
        <v>2525</v>
      </c>
      <c r="G13" s="248" t="s">
        <v>2526</v>
      </c>
      <c r="H13" s="249">
        <v>290</v>
      </c>
      <c r="I13" s="250">
        <v>0</v>
      </c>
      <c r="J13" s="251"/>
      <c r="K13" s="248" t="s">
        <v>583</v>
      </c>
      <c r="L13" s="249" t="s">
        <v>583</v>
      </c>
      <c r="M13" s="250" t="s">
        <v>583</v>
      </c>
      <c r="N13" s="251" t="s">
        <v>669</v>
      </c>
      <c r="O13" s="248" t="s">
        <v>2479</v>
      </c>
      <c r="P13" s="249">
        <v>5000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1" t="s">
        <v>667</v>
      </c>
      <c r="C14" s="248" t="s">
        <v>107</v>
      </c>
      <c r="D14" s="249">
        <v>2080</v>
      </c>
      <c r="E14" s="250">
        <v>0</v>
      </c>
      <c r="F14" s="251" t="s">
        <v>2527</v>
      </c>
      <c r="G14" s="248" t="s">
        <v>2528</v>
      </c>
      <c r="H14" s="249">
        <v>200</v>
      </c>
      <c r="I14" s="250">
        <v>0</v>
      </c>
      <c r="J14" s="251"/>
      <c r="K14" s="248" t="s">
        <v>583</v>
      </c>
      <c r="L14" s="249" t="s">
        <v>583</v>
      </c>
      <c r="M14" s="250" t="s">
        <v>583</v>
      </c>
      <c r="N14" s="251" t="s">
        <v>670</v>
      </c>
      <c r="O14" s="248" t="s">
        <v>1993</v>
      </c>
      <c r="P14" s="249">
        <v>1160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1"/>
      <c r="G15" s="248" t="s">
        <v>583</v>
      </c>
      <c r="H15" s="249" t="s">
        <v>583</v>
      </c>
      <c r="I15" s="250" t="s">
        <v>583</v>
      </c>
      <c r="J15" s="251"/>
      <c r="K15" s="248" t="s">
        <v>583</v>
      </c>
      <c r="L15" s="249" t="s">
        <v>583</v>
      </c>
      <c r="M15" s="250" t="s">
        <v>583</v>
      </c>
      <c r="N15" s="251" t="s">
        <v>671</v>
      </c>
      <c r="O15" s="248" t="s">
        <v>1994</v>
      </c>
      <c r="P15" s="249">
        <v>2830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1" t="s">
        <v>672</v>
      </c>
      <c r="O16" s="248" t="s">
        <v>1995</v>
      </c>
      <c r="P16" s="249">
        <v>2760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1" t="s">
        <v>673</v>
      </c>
      <c r="O17" s="248" t="s">
        <v>2511</v>
      </c>
      <c r="P17" s="249">
        <v>585</v>
      </c>
      <c r="Q17" s="250">
        <v>0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1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1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1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5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5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5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5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5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5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5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5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5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5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5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5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5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5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5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5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5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5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5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61785</v>
      </c>
      <c r="B45" s="254"/>
      <c r="C45" s="256" t="str">
        <f>IF(D45=0,"","計")</f>
        <v>計</v>
      </c>
      <c r="D45" s="257">
        <f>SUBTOTAL(9,D6:D44)</f>
        <v>10500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6760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44525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556</v>
      </c>
      <c r="B47" s="320"/>
      <c r="C47" s="548"/>
      <c r="D47" s="549"/>
      <c r="E47" s="550"/>
      <c r="F47" s="321"/>
      <c r="G47" s="548"/>
      <c r="H47" s="549"/>
      <c r="I47" s="550"/>
      <c r="J47" s="320"/>
      <c r="K47" s="548"/>
      <c r="L47" s="549"/>
      <c r="M47" s="550"/>
      <c r="N47" s="321"/>
      <c r="O47" s="548"/>
      <c r="P47" s="549"/>
      <c r="Q47" s="550"/>
      <c r="R47" s="321"/>
      <c r="S47" s="548"/>
      <c r="T47" s="549"/>
      <c r="U47" s="550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4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hidden="1" customHeight="1">
      <c r="A49" s="326"/>
      <c r="B49" s="287"/>
      <c r="C49" s="248" t="s">
        <v>583</v>
      </c>
      <c r="D49" s="249" t="s">
        <v>583</v>
      </c>
      <c r="E49" s="250"/>
      <c r="F49" s="327"/>
      <c r="G49" s="248" t="s">
        <v>583</v>
      </c>
      <c r="H49" s="249" t="s">
        <v>583</v>
      </c>
      <c r="I49" s="250"/>
      <c r="J49" s="327"/>
      <c r="K49" s="248" t="s">
        <v>583</v>
      </c>
      <c r="L49" s="267" t="s">
        <v>583</v>
      </c>
      <c r="M49" s="250"/>
      <c r="N49" s="328"/>
      <c r="O49" s="248" t="s">
        <v>583</v>
      </c>
      <c r="P49" s="267" t="s">
        <v>583</v>
      </c>
      <c r="Q49" s="250"/>
      <c r="R49" s="328"/>
      <c r="S49" s="248" t="s">
        <v>583</v>
      </c>
      <c r="T49" s="267" t="s">
        <v>583</v>
      </c>
      <c r="U49" s="250"/>
      <c r="V49" s="268"/>
      <c r="W49" s="248" t="s">
        <v>583</v>
      </c>
      <c r="X49" s="267" t="s">
        <v>583</v>
      </c>
      <c r="Y49" s="250"/>
    </row>
    <row r="50" spans="1:25" s="252" customFormat="1" ht="12.75" hidden="1" customHeight="1">
      <c r="A50" s="554"/>
      <c r="B50" s="287"/>
      <c r="C50" s="248" t="s">
        <v>583</v>
      </c>
      <c r="D50" s="249" t="s">
        <v>583</v>
      </c>
      <c r="E50" s="250"/>
      <c r="F50" s="275"/>
      <c r="G50" s="248" t="s">
        <v>583</v>
      </c>
      <c r="H50" s="249" t="s">
        <v>583</v>
      </c>
      <c r="I50" s="250"/>
      <c r="J50" s="275"/>
      <c r="K50" s="248" t="s">
        <v>583</v>
      </c>
      <c r="L50" s="267" t="s">
        <v>583</v>
      </c>
      <c r="M50" s="250"/>
      <c r="N50" s="329"/>
      <c r="O50" s="248" t="s">
        <v>583</v>
      </c>
      <c r="P50" s="267" t="s">
        <v>583</v>
      </c>
      <c r="Q50" s="250"/>
      <c r="R50" s="329"/>
      <c r="S50" s="248" t="s">
        <v>583</v>
      </c>
      <c r="T50" s="267" t="s">
        <v>583</v>
      </c>
      <c r="U50" s="250"/>
      <c r="V50" s="269"/>
      <c r="W50" s="248" t="s">
        <v>583</v>
      </c>
      <c r="X50" s="267" t="s">
        <v>583</v>
      </c>
      <c r="Y50" s="250"/>
    </row>
    <row r="51" spans="1:25" s="252" customFormat="1" ht="12.75" hidden="1" customHeight="1">
      <c r="A51" s="554"/>
      <c r="B51" s="287"/>
      <c r="C51" s="248" t="s">
        <v>583</v>
      </c>
      <c r="D51" s="249" t="s">
        <v>583</v>
      </c>
      <c r="E51" s="250"/>
      <c r="F51" s="275"/>
      <c r="G51" s="248" t="s">
        <v>583</v>
      </c>
      <c r="H51" s="249" t="s">
        <v>583</v>
      </c>
      <c r="I51" s="250"/>
      <c r="J51" s="275"/>
      <c r="K51" s="248" t="s">
        <v>583</v>
      </c>
      <c r="L51" s="267" t="s">
        <v>583</v>
      </c>
      <c r="M51" s="250"/>
      <c r="N51" s="329"/>
      <c r="O51" s="248" t="s">
        <v>583</v>
      </c>
      <c r="P51" s="267" t="s">
        <v>583</v>
      </c>
      <c r="Q51" s="250"/>
      <c r="R51" s="275"/>
      <c r="S51" s="248" t="s">
        <v>583</v>
      </c>
      <c r="T51" s="267" t="s">
        <v>583</v>
      </c>
      <c r="U51" s="250"/>
      <c r="V51" s="269"/>
      <c r="W51" s="248" t="s">
        <v>583</v>
      </c>
      <c r="X51" s="267" t="s">
        <v>583</v>
      </c>
      <c r="Y51" s="250"/>
    </row>
    <row r="52" spans="1:25" s="252" customFormat="1" ht="12.75" hidden="1" customHeight="1">
      <c r="A52" s="554"/>
      <c r="B52" s="287"/>
      <c r="C52" s="248" t="s">
        <v>583</v>
      </c>
      <c r="D52" s="249" t="s">
        <v>583</v>
      </c>
      <c r="E52" s="250"/>
      <c r="F52" s="275"/>
      <c r="G52" s="248" t="s">
        <v>583</v>
      </c>
      <c r="H52" s="249" t="s">
        <v>583</v>
      </c>
      <c r="I52" s="250"/>
      <c r="J52" s="275"/>
      <c r="K52" s="248" t="s">
        <v>583</v>
      </c>
      <c r="L52" s="267" t="s">
        <v>583</v>
      </c>
      <c r="M52" s="250"/>
      <c r="N52" s="329"/>
      <c r="O52" s="248" t="s">
        <v>583</v>
      </c>
      <c r="P52" s="267" t="s">
        <v>583</v>
      </c>
      <c r="Q52" s="250"/>
      <c r="R52" s="275"/>
      <c r="S52" s="248" t="s">
        <v>583</v>
      </c>
      <c r="T52" s="267" t="s">
        <v>583</v>
      </c>
      <c r="U52" s="250"/>
      <c r="V52" s="269"/>
      <c r="W52" s="248" t="s">
        <v>583</v>
      </c>
      <c r="X52" s="267" t="s">
        <v>583</v>
      </c>
      <c r="Y52" s="250"/>
    </row>
    <row r="53" spans="1:25" s="252" customFormat="1" ht="12.75" hidden="1" customHeight="1">
      <c r="A53" s="554"/>
      <c r="B53" s="287"/>
      <c r="C53" s="248" t="s">
        <v>583</v>
      </c>
      <c r="D53" s="249" t="s">
        <v>583</v>
      </c>
      <c r="E53" s="250"/>
      <c r="F53" s="275"/>
      <c r="G53" s="248" t="s">
        <v>583</v>
      </c>
      <c r="H53" s="249" t="s">
        <v>583</v>
      </c>
      <c r="I53" s="250"/>
      <c r="J53" s="275"/>
      <c r="K53" s="248" t="s">
        <v>583</v>
      </c>
      <c r="L53" s="267" t="s">
        <v>583</v>
      </c>
      <c r="M53" s="250"/>
      <c r="N53" s="329"/>
      <c r="O53" s="248" t="s">
        <v>583</v>
      </c>
      <c r="P53" s="267" t="s">
        <v>583</v>
      </c>
      <c r="Q53" s="250"/>
      <c r="R53" s="275"/>
      <c r="S53" s="248" t="s">
        <v>583</v>
      </c>
      <c r="T53" s="267" t="s">
        <v>583</v>
      </c>
      <c r="U53" s="250"/>
      <c r="V53" s="269"/>
      <c r="W53" s="248" t="s">
        <v>583</v>
      </c>
      <c r="X53" s="267" t="s">
        <v>583</v>
      </c>
      <c r="Y53" s="250"/>
    </row>
    <row r="54" spans="1:25" s="252" customFormat="1" ht="12.75" hidden="1" customHeight="1">
      <c r="A54" s="554"/>
      <c r="B54" s="287"/>
      <c r="C54" s="248" t="s">
        <v>583</v>
      </c>
      <c r="D54" s="249" t="s">
        <v>583</v>
      </c>
      <c r="E54" s="250"/>
      <c r="F54" s="275"/>
      <c r="G54" s="248" t="s">
        <v>583</v>
      </c>
      <c r="H54" s="249" t="s">
        <v>583</v>
      </c>
      <c r="I54" s="250"/>
      <c r="J54" s="275"/>
      <c r="K54" s="248" t="s">
        <v>583</v>
      </c>
      <c r="L54" s="267" t="s">
        <v>583</v>
      </c>
      <c r="M54" s="250"/>
      <c r="N54" s="329"/>
      <c r="O54" s="248" t="s">
        <v>583</v>
      </c>
      <c r="P54" s="267" t="s">
        <v>583</v>
      </c>
      <c r="Q54" s="250"/>
      <c r="R54" s="275"/>
      <c r="S54" s="248" t="s">
        <v>583</v>
      </c>
      <c r="T54" s="267" t="s">
        <v>583</v>
      </c>
      <c r="U54" s="250"/>
      <c r="V54" s="269"/>
      <c r="W54" s="248" t="s">
        <v>583</v>
      </c>
      <c r="X54" s="267" t="s">
        <v>583</v>
      </c>
      <c r="Y54" s="250"/>
    </row>
    <row r="55" spans="1:25" s="252" customFormat="1" ht="12.75" hidden="1" customHeight="1">
      <c r="A55" s="554"/>
      <c r="B55" s="275"/>
      <c r="C55" s="248" t="s">
        <v>583</v>
      </c>
      <c r="D55" s="249" t="s">
        <v>583</v>
      </c>
      <c r="E55" s="250"/>
      <c r="F55" s="273"/>
      <c r="G55" s="248" t="s">
        <v>583</v>
      </c>
      <c r="H55" s="249" t="s">
        <v>583</v>
      </c>
      <c r="I55" s="250"/>
      <c r="J55" s="273"/>
      <c r="K55" s="270" t="s">
        <v>583</v>
      </c>
      <c r="L55" s="271" t="s">
        <v>583</v>
      </c>
      <c r="M55" s="250"/>
      <c r="N55" s="263"/>
      <c r="O55" s="270" t="s">
        <v>583</v>
      </c>
      <c r="P55" s="271" t="s">
        <v>583</v>
      </c>
      <c r="Q55" s="250"/>
      <c r="R55" s="273"/>
      <c r="S55" s="270" t="s">
        <v>583</v>
      </c>
      <c r="T55" s="271" t="s">
        <v>583</v>
      </c>
      <c r="U55" s="250"/>
      <c r="V55" s="272"/>
      <c r="W55" s="270" t="s">
        <v>583</v>
      </c>
      <c r="X55" s="271" t="s">
        <v>583</v>
      </c>
      <c r="Y55" s="250"/>
    </row>
    <row r="56" spans="1:25" s="252" customFormat="1" ht="12.75" hidden="1" customHeight="1">
      <c r="A56" s="554"/>
      <c r="B56" s="275"/>
      <c r="C56" s="248" t="s">
        <v>583</v>
      </c>
      <c r="D56" s="249" t="s">
        <v>583</v>
      </c>
      <c r="E56" s="250"/>
      <c r="F56" s="273"/>
      <c r="G56" s="248" t="s">
        <v>583</v>
      </c>
      <c r="H56" s="249" t="s">
        <v>583</v>
      </c>
      <c r="I56" s="250"/>
      <c r="J56" s="273"/>
      <c r="K56" s="270" t="s">
        <v>583</v>
      </c>
      <c r="L56" s="271" t="s">
        <v>583</v>
      </c>
      <c r="M56" s="250"/>
      <c r="N56" s="263"/>
      <c r="O56" s="270" t="s">
        <v>583</v>
      </c>
      <c r="P56" s="271" t="s">
        <v>583</v>
      </c>
      <c r="Q56" s="250"/>
      <c r="R56" s="273"/>
      <c r="S56" s="270" t="s">
        <v>583</v>
      </c>
      <c r="T56" s="271" t="s">
        <v>583</v>
      </c>
      <c r="U56" s="250"/>
      <c r="V56" s="272"/>
      <c r="W56" s="270" t="s">
        <v>583</v>
      </c>
      <c r="X56" s="271" t="s">
        <v>583</v>
      </c>
      <c r="Y56" s="250"/>
    </row>
    <row r="57" spans="1:25" s="252" customFormat="1" ht="12.75" hidden="1" customHeight="1">
      <c r="A57" s="554"/>
      <c r="B57" s="275"/>
      <c r="C57" s="248" t="s">
        <v>583</v>
      </c>
      <c r="D57" s="249" t="s">
        <v>583</v>
      </c>
      <c r="E57" s="250"/>
      <c r="F57" s="273"/>
      <c r="G57" s="248" t="s">
        <v>583</v>
      </c>
      <c r="H57" s="249" t="s">
        <v>583</v>
      </c>
      <c r="I57" s="250"/>
      <c r="J57" s="273"/>
      <c r="K57" s="270" t="s">
        <v>583</v>
      </c>
      <c r="L57" s="271" t="s">
        <v>583</v>
      </c>
      <c r="M57" s="250"/>
      <c r="N57" s="263"/>
      <c r="O57" s="270" t="s">
        <v>583</v>
      </c>
      <c r="P57" s="271" t="s">
        <v>583</v>
      </c>
      <c r="Q57" s="250"/>
      <c r="R57" s="273"/>
      <c r="S57" s="270" t="s">
        <v>583</v>
      </c>
      <c r="T57" s="271" t="s">
        <v>583</v>
      </c>
      <c r="U57" s="250"/>
      <c r="V57" s="272"/>
      <c r="W57" s="270" t="s">
        <v>583</v>
      </c>
      <c r="X57" s="271" t="s">
        <v>583</v>
      </c>
      <c r="Y57" s="250"/>
    </row>
    <row r="58" spans="1:25" s="252" customFormat="1" ht="12.75" hidden="1" customHeight="1">
      <c r="A58" s="274"/>
      <c r="B58" s="275"/>
      <c r="C58" s="248" t="s">
        <v>583</v>
      </c>
      <c r="D58" s="249" t="s">
        <v>583</v>
      </c>
      <c r="E58" s="250"/>
      <c r="F58" s="273"/>
      <c r="G58" s="248" t="s">
        <v>583</v>
      </c>
      <c r="H58" s="249" t="s">
        <v>583</v>
      </c>
      <c r="I58" s="250"/>
      <c r="J58" s="273"/>
      <c r="K58" s="270" t="s">
        <v>583</v>
      </c>
      <c r="L58" s="271" t="s">
        <v>583</v>
      </c>
      <c r="M58" s="250"/>
      <c r="N58" s="263"/>
      <c r="O58" s="270" t="s">
        <v>583</v>
      </c>
      <c r="P58" s="271" t="s">
        <v>583</v>
      </c>
      <c r="Q58" s="250"/>
      <c r="R58" s="273"/>
      <c r="S58" s="270" t="s">
        <v>583</v>
      </c>
      <c r="T58" s="271" t="s">
        <v>583</v>
      </c>
      <c r="U58" s="250"/>
      <c r="V58" s="272"/>
      <c r="W58" s="270" t="s">
        <v>583</v>
      </c>
      <c r="X58" s="271" t="s">
        <v>583</v>
      </c>
      <c r="Y58" s="250"/>
    </row>
    <row r="59" spans="1:25" s="252" customFormat="1" ht="12.75" hidden="1" customHeight="1">
      <c r="A59" s="274"/>
      <c r="B59" s="275"/>
      <c r="C59" s="248" t="s">
        <v>583</v>
      </c>
      <c r="D59" s="249" t="s">
        <v>583</v>
      </c>
      <c r="E59" s="250"/>
      <c r="F59" s="273"/>
      <c r="G59" s="248" t="s">
        <v>583</v>
      </c>
      <c r="H59" s="249" t="s">
        <v>583</v>
      </c>
      <c r="I59" s="250"/>
      <c r="J59" s="273"/>
      <c r="K59" s="270" t="s">
        <v>583</v>
      </c>
      <c r="L59" s="271" t="s">
        <v>583</v>
      </c>
      <c r="M59" s="250"/>
      <c r="N59" s="263"/>
      <c r="O59" s="270" t="s">
        <v>583</v>
      </c>
      <c r="P59" s="271" t="s">
        <v>583</v>
      </c>
      <c r="Q59" s="250"/>
      <c r="R59" s="273"/>
      <c r="S59" s="270" t="s">
        <v>583</v>
      </c>
      <c r="T59" s="271" t="s">
        <v>583</v>
      </c>
      <c r="U59" s="250"/>
      <c r="V59" s="272"/>
      <c r="W59" s="270" t="s">
        <v>583</v>
      </c>
      <c r="X59" s="271" t="s">
        <v>583</v>
      </c>
      <c r="Y59" s="250"/>
    </row>
    <row r="60" spans="1:25" s="252" customFormat="1" ht="12.75" hidden="1" customHeight="1">
      <c r="A60" s="274"/>
      <c r="B60" s="275"/>
      <c r="C60" s="248" t="s">
        <v>583</v>
      </c>
      <c r="D60" s="249" t="s">
        <v>583</v>
      </c>
      <c r="E60" s="250"/>
      <c r="F60" s="273"/>
      <c r="G60" s="248" t="s">
        <v>583</v>
      </c>
      <c r="H60" s="249" t="s">
        <v>583</v>
      </c>
      <c r="I60" s="250"/>
      <c r="J60" s="273"/>
      <c r="K60" s="270" t="s">
        <v>583</v>
      </c>
      <c r="L60" s="271" t="s">
        <v>583</v>
      </c>
      <c r="M60" s="250"/>
      <c r="N60" s="263"/>
      <c r="O60" s="270" t="s">
        <v>583</v>
      </c>
      <c r="P60" s="271" t="s">
        <v>583</v>
      </c>
      <c r="Q60" s="250"/>
      <c r="R60" s="273"/>
      <c r="S60" s="270" t="s">
        <v>583</v>
      </c>
      <c r="T60" s="271" t="s">
        <v>583</v>
      </c>
      <c r="U60" s="250"/>
      <c r="V60" s="272"/>
      <c r="W60" s="270" t="s">
        <v>583</v>
      </c>
      <c r="X60" s="271" t="s">
        <v>583</v>
      </c>
      <c r="Y60" s="250"/>
    </row>
    <row r="61" spans="1:25" s="276" customFormat="1" ht="12.75" hidden="1" customHeight="1">
      <c r="A61" s="274"/>
      <c r="B61" s="275"/>
      <c r="C61" s="248" t="s">
        <v>583</v>
      </c>
      <c r="D61" s="249" t="s">
        <v>583</v>
      </c>
      <c r="E61" s="250"/>
      <c r="F61" s="273"/>
      <c r="G61" s="248" t="s">
        <v>583</v>
      </c>
      <c r="H61" s="249" t="s">
        <v>583</v>
      </c>
      <c r="I61" s="250"/>
      <c r="J61" s="273"/>
      <c r="K61" s="270" t="s">
        <v>583</v>
      </c>
      <c r="L61" s="271" t="s">
        <v>583</v>
      </c>
      <c r="M61" s="250"/>
      <c r="N61" s="263"/>
      <c r="O61" s="270" t="s">
        <v>583</v>
      </c>
      <c r="P61" s="271" t="s">
        <v>583</v>
      </c>
      <c r="Q61" s="250"/>
      <c r="R61" s="273"/>
      <c r="S61" s="270" t="s">
        <v>583</v>
      </c>
      <c r="T61" s="271" t="s">
        <v>583</v>
      </c>
      <c r="U61" s="250"/>
      <c r="V61" s="272"/>
      <c r="W61" s="270" t="s">
        <v>583</v>
      </c>
      <c r="X61" s="271" t="s">
        <v>583</v>
      </c>
      <c r="Y61" s="250"/>
    </row>
    <row r="62" spans="1:25" ht="13.5" hidden="1" customHeight="1">
      <c r="A62" s="274"/>
      <c r="B62" s="275"/>
      <c r="C62" s="248" t="s">
        <v>583</v>
      </c>
      <c r="D62" s="249" t="s">
        <v>583</v>
      </c>
      <c r="E62" s="250"/>
      <c r="F62" s="273"/>
      <c r="G62" s="248" t="s">
        <v>583</v>
      </c>
      <c r="H62" s="249" t="s">
        <v>583</v>
      </c>
      <c r="I62" s="250"/>
      <c r="J62" s="273"/>
      <c r="K62" s="270" t="s">
        <v>583</v>
      </c>
      <c r="L62" s="271" t="s">
        <v>583</v>
      </c>
      <c r="M62" s="250"/>
      <c r="N62" s="263"/>
      <c r="O62" s="270" t="s">
        <v>583</v>
      </c>
      <c r="P62" s="271" t="s">
        <v>583</v>
      </c>
      <c r="Q62" s="250"/>
      <c r="R62" s="273"/>
      <c r="S62" s="270" t="s">
        <v>583</v>
      </c>
      <c r="T62" s="271" t="s">
        <v>583</v>
      </c>
      <c r="U62" s="250"/>
      <c r="V62" s="272"/>
      <c r="W62" s="270" t="s">
        <v>583</v>
      </c>
      <c r="X62" s="271" t="s">
        <v>583</v>
      </c>
      <c r="Y62" s="250"/>
    </row>
    <row r="63" spans="1:25" ht="13.5" hidden="1" customHeight="1">
      <c r="A63" s="274"/>
      <c r="B63" s="275"/>
      <c r="C63" s="248" t="s">
        <v>583</v>
      </c>
      <c r="D63" s="249" t="s">
        <v>583</v>
      </c>
      <c r="E63" s="250"/>
      <c r="F63" s="273"/>
      <c r="G63" s="248" t="s">
        <v>583</v>
      </c>
      <c r="H63" s="249" t="s">
        <v>583</v>
      </c>
      <c r="I63" s="250"/>
      <c r="J63" s="273"/>
      <c r="K63" s="270" t="s">
        <v>583</v>
      </c>
      <c r="L63" s="271" t="s">
        <v>583</v>
      </c>
      <c r="M63" s="250"/>
      <c r="N63" s="263"/>
      <c r="O63" s="270" t="s">
        <v>583</v>
      </c>
      <c r="P63" s="271" t="s">
        <v>583</v>
      </c>
      <c r="Q63" s="250"/>
      <c r="R63" s="273"/>
      <c r="S63" s="270" t="s">
        <v>583</v>
      </c>
      <c r="T63" s="271" t="s">
        <v>583</v>
      </c>
      <c r="U63" s="250"/>
      <c r="V63" s="272"/>
      <c r="W63" s="270" t="s">
        <v>583</v>
      </c>
      <c r="X63" s="271" t="s">
        <v>583</v>
      </c>
      <c r="Y63" s="250"/>
    </row>
    <row r="64" spans="1:25" ht="13.5" hidden="1" customHeight="1">
      <c r="A64" s="274"/>
      <c r="B64" s="275"/>
      <c r="C64" s="248" t="s">
        <v>583</v>
      </c>
      <c r="D64" s="249" t="s">
        <v>583</v>
      </c>
      <c r="E64" s="250"/>
      <c r="F64" s="273"/>
      <c r="G64" s="248" t="s">
        <v>583</v>
      </c>
      <c r="H64" s="249" t="s">
        <v>583</v>
      </c>
      <c r="I64" s="250"/>
      <c r="J64" s="273"/>
      <c r="K64" s="270" t="s">
        <v>583</v>
      </c>
      <c r="L64" s="271" t="s">
        <v>583</v>
      </c>
      <c r="M64" s="250"/>
      <c r="N64" s="263"/>
      <c r="O64" s="270" t="s">
        <v>583</v>
      </c>
      <c r="P64" s="271" t="s">
        <v>583</v>
      </c>
      <c r="Q64" s="250"/>
      <c r="R64" s="273"/>
      <c r="S64" s="270" t="s">
        <v>583</v>
      </c>
      <c r="T64" s="271" t="s">
        <v>583</v>
      </c>
      <c r="U64" s="250"/>
      <c r="V64" s="272"/>
      <c r="W64" s="270" t="s">
        <v>583</v>
      </c>
      <c r="X64" s="271" t="s">
        <v>583</v>
      </c>
      <c r="Y64" s="250"/>
    </row>
    <row r="65" spans="1:25" ht="13.5" hidden="1" customHeight="1">
      <c r="A65" s="274"/>
      <c r="B65" s="275"/>
      <c r="C65" s="248" t="s">
        <v>583</v>
      </c>
      <c r="D65" s="249" t="s">
        <v>583</v>
      </c>
      <c r="E65" s="250"/>
      <c r="F65" s="273"/>
      <c r="G65" s="248" t="s">
        <v>583</v>
      </c>
      <c r="H65" s="249" t="s">
        <v>583</v>
      </c>
      <c r="I65" s="250"/>
      <c r="J65" s="273"/>
      <c r="K65" s="270" t="s">
        <v>583</v>
      </c>
      <c r="L65" s="271" t="s">
        <v>583</v>
      </c>
      <c r="M65" s="250"/>
      <c r="N65" s="263"/>
      <c r="O65" s="270" t="s">
        <v>583</v>
      </c>
      <c r="P65" s="271" t="s">
        <v>583</v>
      </c>
      <c r="Q65" s="250"/>
      <c r="R65" s="273"/>
      <c r="S65" s="270" t="s">
        <v>583</v>
      </c>
      <c r="T65" s="271" t="s">
        <v>583</v>
      </c>
      <c r="U65" s="250"/>
      <c r="V65" s="272"/>
      <c r="W65" s="270" t="s">
        <v>583</v>
      </c>
      <c r="X65" s="271" t="s">
        <v>583</v>
      </c>
      <c r="Y65" s="250"/>
    </row>
    <row r="66" spans="1:25" ht="13.5" hidden="1" customHeight="1">
      <c r="A66" s="274"/>
      <c r="B66" s="275"/>
      <c r="C66" s="248" t="s">
        <v>583</v>
      </c>
      <c r="D66" s="249" t="s">
        <v>583</v>
      </c>
      <c r="E66" s="250"/>
      <c r="F66" s="273"/>
      <c r="G66" s="248" t="s">
        <v>583</v>
      </c>
      <c r="H66" s="249" t="s">
        <v>583</v>
      </c>
      <c r="I66" s="250"/>
      <c r="J66" s="273"/>
      <c r="K66" s="270" t="s">
        <v>583</v>
      </c>
      <c r="L66" s="271" t="s">
        <v>583</v>
      </c>
      <c r="M66" s="250"/>
      <c r="N66" s="263"/>
      <c r="O66" s="270" t="s">
        <v>583</v>
      </c>
      <c r="P66" s="271" t="s">
        <v>583</v>
      </c>
      <c r="Q66" s="250"/>
      <c r="R66" s="273"/>
      <c r="S66" s="270" t="s">
        <v>583</v>
      </c>
      <c r="T66" s="271" t="s">
        <v>583</v>
      </c>
      <c r="U66" s="250"/>
      <c r="V66" s="272"/>
      <c r="W66" s="270" t="s">
        <v>583</v>
      </c>
      <c r="X66" s="271" t="s">
        <v>583</v>
      </c>
      <c r="Y66" s="250"/>
    </row>
    <row r="67" spans="1:25" ht="13.5" hidden="1" customHeight="1">
      <c r="A67" s="274"/>
      <c r="B67" s="275"/>
      <c r="C67" s="248" t="s">
        <v>583</v>
      </c>
      <c r="D67" s="249" t="s">
        <v>583</v>
      </c>
      <c r="E67" s="250"/>
      <c r="F67" s="273"/>
      <c r="G67" s="248" t="s">
        <v>583</v>
      </c>
      <c r="H67" s="249" t="s">
        <v>583</v>
      </c>
      <c r="I67" s="250"/>
      <c r="J67" s="273"/>
      <c r="K67" s="270" t="s">
        <v>583</v>
      </c>
      <c r="L67" s="271" t="s">
        <v>583</v>
      </c>
      <c r="M67" s="250"/>
      <c r="N67" s="263"/>
      <c r="O67" s="270" t="s">
        <v>583</v>
      </c>
      <c r="P67" s="271" t="s">
        <v>583</v>
      </c>
      <c r="Q67" s="250"/>
      <c r="R67" s="273"/>
      <c r="S67" s="270" t="s">
        <v>583</v>
      </c>
      <c r="T67" s="271" t="s">
        <v>583</v>
      </c>
      <c r="U67" s="250"/>
      <c r="V67" s="272"/>
      <c r="W67" s="270" t="s">
        <v>583</v>
      </c>
      <c r="X67" s="271" t="s">
        <v>583</v>
      </c>
      <c r="Y67" s="250"/>
    </row>
    <row r="68" spans="1:25" ht="13.5" hidden="1" customHeight="1">
      <c r="A68" s="274"/>
      <c r="B68" s="275"/>
      <c r="C68" s="248" t="s">
        <v>583</v>
      </c>
      <c r="D68" s="249" t="s">
        <v>583</v>
      </c>
      <c r="E68" s="250"/>
      <c r="F68" s="273"/>
      <c r="G68" s="248" t="s">
        <v>583</v>
      </c>
      <c r="H68" s="249" t="s">
        <v>583</v>
      </c>
      <c r="I68" s="250"/>
      <c r="J68" s="273"/>
      <c r="K68" s="270" t="s">
        <v>583</v>
      </c>
      <c r="L68" s="271" t="s">
        <v>583</v>
      </c>
      <c r="M68" s="250"/>
      <c r="N68" s="263"/>
      <c r="O68" s="270" t="s">
        <v>583</v>
      </c>
      <c r="P68" s="271" t="s">
        <v>583</v>
      </c>
      <c r="Q68" s="250"/>
      <c r="R68" s="273"/>
      <c r="S68" s="270" t="s">
        <v>583</v>
      </c>
      <c r="T68" s="271" t="s">
        <v>583</v>
      </c>
      <c r="U68" s="250"/>
      <c r="V68" s="272"/>
      <c r="W68" s="270" t="s">
        <v>583</v>
      </c>
      <c r="X68" s="271" t="s">
        <v>583</v>
      </c>
      <c r="Y68" s="250"/>
    </row>
    <row r="69" spans="1:25" ht="13.5" hidden="1" customHeight="1">
      <c r="A69" s="274"/>
      <c r="B69" s="275"/>
      <c r="C69" s="248" t="s">
        <v>583</v>
      </c>
      <c r="D69" s="249" t="s">
        <v>583</v>
      </c>
      <c r="E69" s="250"/>
      <c r="F69" s="273"/>
      <c r="G69" s="248" t="s">
        <v>583</v>
      </c>
      <c r="H69" s="249" t="s">
        <v>583</v>
      </c>
      <c r="I69" s="250"/>
      <c r="J69" s="273"/>
      <c r="K69" s="270" t="s">
        <v>583</v>
      </c>
      <c r="L69" s="271" t="s">
        <v>583</v>
      </c>
      <c r="M69" s="250"/>
      <c r="N69" s="263"/>
      <c r="O69" s="270" t="s">
        <v>583</v>
      </c>
      <c r="P69" s="271" t="s">
        <v>583</v>
      </c>
      <c r="Q69" s="250"/>
      <c r="R69" s="273"/>
      <c r="S69" s="270" t="s">
        <v>583</v>
      </c>
      <c r="T69" s="271" t="s">
        <v>583</v>
      </c>
      <c r="U69" s="250"/>
      <c r="V69" s="272"/>
      <c r="W69" s="270" t="s">
        <v>583</v>
      </c>
      <c r="X69" s="271" t="s">
        <v>583</v>
      </c>
      <c r="Y69" s="250"/>
    </row>
    <row r="70" spans="1:25" ht="13.5" hidden="1" customHeight="1">
      <c r="A70" s="274"/>
      <c r="B70" s="275"/>
      <c r="C70" s="248" t="s">
        <v>583</v>
      </c>
      <c r="D70" s="249" t="s">
        <v>583</v>
      </c>
      <c r="E70" s="250"/>
      <c r="F70" s="273"/>
      <c r="G70" s="248" t="s">
        <v>583</v>
      </c>
      <c r="H70" s="249" t="s">
        <v>583</v>
      </c>
      <c r="I70" s="250"/>
      <c r="J70" s="273"/>
      <c r="K70" s="270" t="s">
        <v>583</v>
      </c>
      <c r="L70" s="271" t="s">
        <v>583</v>
      </c>
      <c r="M70" s="250"/>
      <c r="N70" s="263"/>
      <c r="O70" s="270" t="s">
        <v>583</v>
      </c>
      <c r="P70" s="271" t="s">
        <v>583</v>
      </c>
      <c r="Q70" s="250"/>
      <c r="R70" s="273"/>
      <c r="S70" s="270" t="s">
        <v>583</v>
      </c>
      <c r="T70" s="271" t="s">
        <v>583</v>
      </c>
      <c r="U70" s="250"/>
      <c r="V70" s="272"/>
      <c r="W70" s="270" t="s">
        <v>583</v>
      </c>
      <c r="X70" s="271" t="s">
        <v>583</v>
      </c>
      <c r="Y70" s="250"/>
    </row>
    <row r="71" spans="1:25" ht="13.5" hidden="1" customHeight="1">
      <c r="A71" s="274"/>
      <c r="B71" s="275"/>
      <c r="C71" s="248" t="s">
        <v>583</v>
      </c>
      <c r="D71" s="249" t="s">
        <v>583</v>
      </c>
      <c r="E71" s="250"/>
      <c r="F71" s="273"/>
      <c r="G71" s="248" t="s">
        <v>583</v>
      </c>
      <c r="H71" s="249" t="s">
        <v>583</v>
      </c>
      <c r="I71" s="250"/>
      <c r="J71" s="273"/>
      <c r="K71" s="270" t="s">
        <v>583</v>
      </c>
      <c r="L71" s="271" t="s">
        <v>583</v>
      </c>
      <c r="M71" s="250"/>
      <c r="N71" s="263"/>
      <c r="O71" s="270" t="s">
        <v>583</v>
      </c>
      <c r="P71" s="271" t="s">
        <v>583</v>
      </c>
      <c r="Q71" s="250"/>
      <c r="R71" s="273"/>
      <c r="S71" s="270" t="s">
        <v>583</v>
      </c>
      <c r="T71" s="271" t="s">
        <v>583</v>
      </c>
      <c r="U71" s="250"/>
      <c r="V71" s="272"/>
      <c r="W71" s="270" t="s">
        <v>583</v>
      </c>
      <c r="X71" s="271" t="s">
        <v>583</v>
      </c>
      <c r="Y71" s="250"/>
    </row>
    <row r="72" spans="1:25" ht="13.5" hidden="1" customHeight="1">
      <c r="A72" s="274"/>
      <c r="B72" s="275"/>
      <c r="C72" s="248" t="s">
        <v>583</v>
      </c>
      <c r="D72" s="249" t="s">
        <v>583</v>
      </c>
      <c r="E72" s="250"/>
      <c r="F72" s="273"/>
      <c r="G72" s="248" t="s">
        <v>583</v>
      </c>
      <c r="H72" s="249" t="s">
        <v>583</v>
      </c>
      <c r="I72" s="250"/>
      <c r="J72" s="273"/>
      <c r="K72" s="270" t="s">
        <v>583</v>
      </c>
      <c r="L72" s="271" t="s">
        <v>583</v>
      </c>
      <c r="M72" s="250"/>
      <c r="N72" s="263"/>
      <c r="O72" s="270" t="s">
        <v>583</v>
      </c>
      <c r="P72" s="271" t="s">
        <v>583</v>
      </c>
      <c r="Q72" s="250"/>
      <c r="R72" s="273"/>
      <c r="S72" s="270" t="s">
        <v>583</v>
      </c>
      <c r="T72" s="271" t="s">
        <v>583</v>
      </c>
      <c r="U72" s="250"/>
      <c r="V72" s="272"/>
      <c r="W72" s="270" t="s">
        <v>583</v>
      </c>
      <c r="X72" s="271" t="s">
        <v>583</v>
      </c>
      <c r="Y72" s="250"/>
    </row>
    <row r="73" spans="1:25" ht="13.5" hidden="1" customHeight="1">
      <c r="A73" s="274"/>
      <c r="B73" s="275"/>
      <c r="C73" s="248" t="s">
        <v>583</v>
      </c>
      <c r="D73" s="249" t="s">
        <v>583</v>
      </c>
      <c r="E73" s="250"/>
      <c r="F73" s="273"/>
      <c r="G73" s="248" t="s">
        <v>583</v>
      </c>
      <c r="H73" s="249" t="s">
        <v>583</v>
      </c>
      <c r="I73" s="250"/>
      <c r="J73" s="273"/>
      <c r="K73" s="270" t="s">
        <v>583</v>
      </c>
      <c r="L73" s="271" t="s">
        <v>583</v>
      </c>
      <c r="M73" s="250"/>
      <c r="N73" s="263"/>
      <c r="O73" s="270" t="s">
        <v>583</v>
      </c>
      <c r="P73" s="271" t="s">
        <v>583</v>
      </c>
      <c r="Q73" s="250"/>
      <c r="R73" s="273"/>
      <c r="S73" s="270" t="s">
        <v>583</v>
      </c>
      <c r="T73" s="271" t="s">
        <v>583</v>
      </c>
      <c r="U73" s="250"/>
      <c r="V73" s="272"/>
      <c r="W73" s="270" t="s">
        <v>583</v>
      </c>
      <c r="X73" s="271" t="s">
        <v>583</v>
      </c>
      <c r="Y73" s="250"/>
    </row>
    <row r="74" spans="1:25" ht="13.5" hidden="1" customHeight="1">
      <c r="A74" s="274"/>
      <c r="B74" s="275"/>
      <c r="C74" s="248" t="s">
        <v>583</v>
      </c>
      <c r="D74" s="249" t="s">
        <v>583</v>
      </c>
      <c r="E74" s="250"/>
      <c r="F74" s="273"/>
      <c r="G74" s="248" t="s">
        <v>583</v>
      </c>
      <c r="H74" s="249" t="s">
        <v>583</v>
      </c>
      <c r="I74" s="250"/>
      <c r="J74" s="273"/>
      <c r="K74" s="270" t="s">
        <v>583</v>
      </c>
      <c r="L74" s="271" t="s">
        <v>583</v>
      </c>
      <c r="M74" s="250"/>
      <c r="N74" s="263"/>
      <c r="O74" s="270" t="s">
        <v>583</v>
      </c>
      <c r="P74" s="271" t="s">
        <v>583</v>
      </c>
      <c r="Q74" s="250"/>
      <c r="R74" s="273"/>
      <c r="S74" s="270" t="s">
        <v>583</v>
      </c>
      <c r="T74" s="271" t="s">
        <v>583</v>
      </c>
      <c r="U74" s="250"/>
      <c r="V74" s="272"/>
      <c r="W74" s="270" t="s">
        <v>583</v>
      </c>
      <c r="X74" s="271" t="s">
        <v>583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ht="13.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ht="13.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ht="13.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ht="13.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ht="13.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ht="13.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ht="13.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ht="13.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ht="13.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ht="13.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ht="13.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ht="13.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ht="13.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s="234" customFormat="1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s="234" customFormat="1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61785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2083</v>
      </c>
      <c r="V136" s="531">
        <f>MOKUJI!B9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6"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N135:Q135"/>
    <mergeCell ref="Q1:R1"/>
    <mergeCell ref="R2:X2"/>
    <mergeCell ref="S1:T1"/>
    <mergeCell ref="P2:Q2"/>
    <mergeCell ref="N2:O2"/>
    <mergeCell ref="W1:X1"/>
    <mergeCell ref="N1:O1"/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5</v>
      </c>
      <c r="Z2" s="398" t="s">
        <v>1949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107</v>
      </c>
      <c r="B6" s="317" t="s">
        <v>674</v>
      </c>
      <c r="C6" s="248" t="s">
        <v>1811</v>
      </c>
      <c r="D6" s="249">
        <v>720</v>
      </c>
      <c r="E6" s="250">
        <v>0</v>
      </c>
      <c r="F6" s="317" t="s">
        <v>678</v>
      </c>
      <c r="G6" s="248" t="s">
        <v>110</v>
      </c>
      <c r="H6" s="249">
        <v>1460</v>
      </c>
      <c r="I6" s="250">
        <v>0</v>
      </c>
      <c r="J6" s="317"/>
      <c r="K6" s="248" t="s">
        <v>583</v>
      </c>
      <c r="L6" s="249" t="s">
        <v>583</v>
      </c>
      <c r="M6" s="250" t="s">
        <v>583</v>
      </c>
      <c r="N6" s="317" t="s">
        <v>2191</v>
      </c>
      <c r="O6" s="248" t="s">
        <v>1971</v>
      </c>
      <c r="P6" s="249">
        <v>6280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466</v>
      </c>
      <c r="B7" s="266" t="s">
        <v>675</v>
      </c>
      <c r="C7" s="248" t="s">
        <v>109</v>
      </c>
      <c r="D7" s="249">
        <v>910</v>
      </c>
      <c r="E7" s="250">
        <v>0</v>
      </c>
      <c r="F7" s="266" t="s">
        <v>680</v>
      </c>
      <c r="G7" s="248" t="s">
        <v>111</v>
      </c>
      <c r="H7" s="249">
        <v>290</v>
      </c>
      <c r="I7" s="250">
        <v>0</v>
      </c>
      <c r="J7" s="266"/>
      <c r="K7" s="248" t="s">
        <v>583</v>
      </c>
      <c r="L7" s="249" t="s">
        <v>583</v>
      </c>
      <c r="M7" s="250" t="s">
        <v>583</v>
      </c>
      <c r="N7" s="266" t="s">
        <v>676</v>
      </c>
      <c r="O7" s="248" t="s">
        <v>1996</v>
      </c>
      <c r="P7" s="249">
        <v>4100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677</v>
      </c>
      <c r="C8" s="248" t="s">
        <v>108</v>
      </c>
      <c r="D8" s="249">
        <v>1300</v>
      </c>
      <c r="E8" s="250">
        <v>0</v>
      </c>
      <c r="F8" s="266" t="s">
        <v>2311</v>
      </c>
      <c r="G8" s="248" t="s">
        <v>109</v>
      </c>
      <c r="H8" s="249">
        <v>310</v>
      </c>
      <c r="I8" s="250">
        <v>0</v>
      </c>
      <c r="J8" s="266"/>
      <c r="K8" s="248" t="s">
        <v>583</v>
      </c>
      <c r="L8" s="249" t="s">
        <v>583</v>
      </c>
      <c r="M8" s="250" t="s">
        <v>583</v>
      </c>
      <c r="N8" s="266" t="s">
        <v>679</v>
      </c>
      <c r="O8" s="248" t="s">
        <v>1997</v>
      </c>
      <c r="P8" s="249">
        <v>3380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752</v>
      </c>
      <c r="C9" s="248" t="s">
        <v>2075</v>
      </c>
      <c r="D9" s="249">
        <v>1900</v>
      </c>
      <c r="E9" s="250">
        <v>0</v>
      </c>
      <c r="F9" s="266" t="s">
        <v>2312</v>
      </c>
      <c r="G9" s="248" t="s">
        <v>2531</v>
      </c>
      <c r="H9" s="249">
        <v>140</v>
      </c>
      <c r="I9" s="250">
        <v>0</v>
      </c>
      <c r="J9" s="266"/>
      <c r="K9" s="248" t="s">
        <v>583</v>
      </c>
      <c r="L9" s="249" t="s">
        <v>583</v>
      </c>
      <c r="M9" s="250" t="s">
        <v>583</v>
      </c>
      <c r="N9" s="266" t="s">
        <v>681</v>
      </c>
      <c r="O9" s="248" t="s">
        <v>1998</v>
      </c>
      <c r="P9" s="249">
        <v>2450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682</v>
      </c>
      <c r="C10" s="248" t="s">
        <v>112</v>
      </c>
      <c r="D10" s="249">
        <v>1400</v>
      </c>
      <c r="E10" s="250">
        <v>0</v>
      </c>
      <c r="F10" s="453" t="s">
        <v>2313</v>
      </c>
      <c r="G10" s="248" t="s">
        <v>2314</v>
      </c>
      <c r="H10" s="249">
        <v>230</v>
      </c>
      <c r="I10" s="250">
        <v>0</v>
      </c>
      <c r="J10" s="266"/>
      <c r="K10" s="248" t="s">
        <v>583</v>
      </c>
      <c r="L10" s="249" t="s">
        <v>583</v>
      </c>
      <c r="M10" s="250" t="s">
        <v>583</v>
      </c>
      <c r="N10" s="266" t="s">
        <v>683</v>
      </c>
      <c r="O10" s="248" t="s">
        <v>1999</v>
      </c>
      <c r="P10" s="249">
        <v>4010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684</v>
      </c>
      <c r="C11" s="248" t="s">
        <v>111</v>
      </c>
      <c r="D11" s="249">
        <v>1870</v>
      </c>
      <c r="E11" s="250">
        <v>0</v>
      </c>
      <c r="F11" s="453" t="s">
        <v>2315</v>
      </c>
      <c r="G11" s="248" t="s">
        <v>2316</v>
      </c>
      <c r="H11" s="249">
        <v>310</v>
      </c>
      <c r="I11" s="250">
        <v>0</v>
      </c>
      <c r="J11" s="254"/>
      <c r="K11" s="248" t="s">
        <v>583</v>
      </c>
      <c r="L11" s="249" t="s">
        <v>583</v>
      </c>
      <c r="M11" s="250" t="s">
        <v>583</v>
      </c>
      <c r="N11" s="266" t="s">
        <v>685</v>
      </c>
      <c r="O11" s="248" t="s">
        <v>2000</v>
      </c>
      <c r="P11" s="249">
        <v>3480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686</v>
      </c>
      <c r="C12" s="248" t="s">
        <v>113</v>
      </c>
      <c r="D12" s="249">
        <v>1250</v>
      </c>
      <c r="E12" s="250">
        <v>0</v>
      </c>
      <c r="F12" s="254"/>
      <c r="G12" s="248" t="s">
        <v>583</v>
      </c>
      <c r="H12" s="249" t="s">
        <v>583</v>
      </c>
      <c r="I12" s="250">
        <v>0</v>
      </c>
      <c r="J12" s="254"/>
      <c r="K12" s="248" t="s">
        <v>583</v>
      </c>
      <c r="L12" s="249" t="s">
        <v>583</v>
      </c>
      <c r="M12" s="250" t="s">
        <v>583</v>
      </c>
      <c r="N12" s="266" t="s">
        <v>687</v>
      </c>
      <c r="O12" s="248" t="s">
        <v>2001</v>
      </c>
      <c r="P12" s="249">
        <v>2020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/>
      <c r="G13" s="248" t="s">
        <v>583</v>
      </c>
      <c r="H13" s="249" t="s">
        <v>583</v>
      </c>
      <c r="I13" s="250" t="s">
        <v>583</v>
      </c>
      <c r="J13" s="254"/>
      <c r="K13" s="248" t="s">
        <v>583</v>
      </c>
      <c r="L13" s="249" t="s">
        <v>583</v>
      </c>
      <c r="M13" s="250" t="s">
        <v>583</v>
      </c>
      <c r="N13" s="266" t="s">
        <v>688</v>
      </c>
      <c r="O13" s="248" t="s">
        <v>2002</v>
      </c>
      <c r="P13" s="249">
        <v>3030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 t="s">
        <v>1713</v>
      </c>
      <c r="O14" s="248" t="s">
        <v>2003</v>
      </c>
      <c r="P14" s="249">
        <v>3710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 t="s">
        <v>583</v>
      </c>
      <c r="T15" s="249" t="s">
        <v>583</v>
      </c>
      <c r="U15" s="250" t="s">
        <v>583</v>
      </c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 t="s">
        <v>583</v>
      </c>
      <c r="T16" s="249" t="s">
        <v>583</v>
      </c>
      <c r="U16" s="250" t="s">
        <v>583</v>
      </c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 t="s">
        <v>583</v>
      </c>
      <c r="T17" s="249" t="s">
        <v>583</v>
      </c>
      <c r="U17" s="250" t="s">
        <v>583</v>
      </c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 t="s">
        <v>583</v>
      </c>
      <c r="T18" s="249" t="s">
        <v>583</v>
      </c>
      <c r="U18" s="250" t="s">
        <v>583</v>
      </c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 t="s">
        <v>583</v>
      </c>
      <c r="T19" s="249" t="s">
        <v>583</v>
      </c>
      <c r="U19" s="250" t="s">
        <v>583</v>
      </c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 t="s">
        <v>583</v>
      </c>
      <c r="T20" s="249" t="s">
        <v>583</v>
      </c>
      <c r="U20" s="250" t="s">
        <v>583</v>
      </c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 t="s">
        <v>583</v>
      </c>
      <c r="T21" s="249" t="s">
        <v>583</v>
      </c>
      <c r="U21" s="250" t="s">
        <v>583</v>
      </c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 t="s">
        <v>583</v>
      </c>
      <c r="T22" s="249" t="s">
        <v>583</v>
      </c>
      <c r="U22" s="250" t="s">
        <v>583</v>
      </c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 t="s">
        <v>583</v>
      </c>
      <c r="T23" s="249" t="s">
        <v>583</v>
      </c>
      <c r="U23" s="250" t="s">
        <v>583</v>
      </c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 t="s">
        <v>583</v>
      </c>
      <c r="T24" s="249" t="s">
        <v>583</v>
      </c>
      <c r="U24" s="250" t="s">
        <v>583</v>
      </c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 t="s">
        <v>583</v>
      </c>
      <c r="T25" s="249" t="s">
        <v>583</v>
      </c>
      <c r="U25" s="250" t="s">
        <v>583</v>
      </c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 t="s">
        <v>583</v>
      </c>
      <c r="T26" s="249" t="s">
        <v>583</v>
      </c>
      <c r="U26" s="250" t="s">
        <v>583</v>
      </c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44550</v>
      </c>
      <c r="B45" s="254"/>
      <c r="C45" s="256" t="str">
        <f>IF(D45=0,"","計")</f>
        <v>計</v>
      </c>
      <c r="D45" s="257">
        <f>SUBTOTAL(9,D6:D44)</f>
        <v>9350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2740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32460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583</v>
      </c>
      <c r="S47" s="546"/>
      <c r="T47" s="547"/>
      <c r="U47" s="316"/>
      <c r="V47" s="238" t="s">
        <v>583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109</v>
      </c>
      <c r="B49" s="266" t="s">
        <v>689</v>
      </c>
      <c r="C49" s="248" t="s">
        <v>114</v>
      </c>
      <c r="D49" s="249">
        <v>2050</v>
      </c>
      <c r="E49" s="250">
        <v>0</v>
      </c>
      <c r="F49" s="266" t="s">
        <v>690</v>
      </c>
      <c r="G49" s="248" t="s">
        <v>115</v>
      </c>
      <c r="H49" s="249">
        <v>1300</v>
      </c>
      <c r="I49" s="250">
        <v>0</v>
      </c>
      <c r="J49" s="266"/>
      <c r="K49" s="248" t="s">
        <v>583</v>
      </c>
      <c r="L49" s="267" t="s">
        <v>583</v>
      </c>
      <c r="M49" s="250" t="s">
        <v>583</v>
      </c>
      <c r="N49" s="266" t="s">
        <v>693</v>
      </c>
      <c r="O49" s="248" t="s">
        <v>2004</v>
      </c>
      <c r="P49" s="267">
        <v>4040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467</v>
      </c>
      <c r="B50" s="266" t="s">
        <v>691</v>
      </c>
      <c r="C50" s="248" t="s">
        <v>2076</v>
      </c>
      <c r="D50" s="249">
        <v>1450</v>
      </c>
      <c r="E50" s="250">
        <v>0</v>
      </c>
      <c r="F50" s="266" t="s">
        <v>692</v>
      </c>
      <c r="G50" s="248" t="s">
        <v>116</v>
      </c>
      <c r="H50" s="249">
        <v>1230</v>
      </c>
      <c r="I50" s="250">
        <v>0</v>
      </c>
      <c r="J50" s="266"/>
      <c r="K50" s="248" t="s">
        <v>583</v>
      </c>
      <c r="L50" s="267" t="s">
        <v>583</v>
      </c>
      <c r="M50" s="250" t="s">
        <v>583</v>
      </c>
      <c r="N50" s="266" t="s">
        <v>695</v>
      </c>
      <c r="O50" s="248" t="s">
        <v>2005</v>
      </c>
      <c r="P50" s="267">
        <v>3410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66" t="s">
        <v>694</v>
      </c>
      <c r="C51" s="248" t="s">
        <v>70</v>
      </c>
      <c r="D51" s="249">
        <v>1070</v>
      </c>
      <c r="E51" s="250">
        <v>0</v>
      </c>
      <c r="F51" s="266" t="s">
        <v>697</v>
      </c>
      <c r="G51" s="248" t="s">
        <v>117</v>
      </c>
      <c r="H51" s="249">
        <v>100</v>
      </c>
      <c r="I51" s="250">
        <v>0</v>
      </c>
      <c r="J51" s="266"/>
      <c r="K51" s="248" t="s">
        <v>583</v>
      </c>
      <c r="L51" s="267" t="s">
        <v>583</v>
      </c>
      <c r="M51" s="250" t="s">
        <v>583</v>
      </c>
      <c r="N51" s="266" t="s">
        <v>698</v>
      </c>
      <c r="O51" s="248" t="s">
        <v>2006</v>
      </c>
      <c r="P51" s="267">
        <v>3840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66" t="s">
        <v>696</v>
      </c>
      <c r="C52" s="248" t="s">
        <v>117</v>
      </c>
      <c r="D52" s="249">
        <v>770</v>
      </c>
      <c r="E52" s="250">
        <v>0</v>
      </c>
      <c r="F52" s="266"/>
      <c r="G52" s="248" t="s">
        <v>583</v>
      </c>
      <c r="H52" s="249" t="s">
        <v>583</v>
      </c>
      <c r="I52" s="250">
        <v>0</v>
      </c>
      <c r="J52" s="266"/>
      <c r="K52" s="248" t="s">
        <v>583</v>
      </c>
      <c r="L52" s="267" t="s">
        <v>583</v>
      </c>
      <c r="M52" s="250" t="s">
        <v>583</v>
      </c>
      <c r="N52" s="266" t="s">
        <v>699</v>
      </c>
      <c r="O52" s="248" t="s">
        <v>2007</v>
      </c>
      <c r="P52" s="267">
        <v>2420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87"/>
      <c r="C53" s="248" t="s">
        <v>583</v>
      </c>
      <c r="D53" s="249" t="s">
        <v>583</v>
      </c>
      <c r="E53" s="250">
        <v>0</v>
      </c>
      <c r="F53" s="275"/>
      <c r="G53" s="248" t="s">
        <v>583</v>
      </c>
      <c r="H53" s="249" t="s">
        <v>583</v>
      </c>
      <c r="I53" s="250" t="s">
        <v>583</v>
      </c>
      <c r="J53" s="266"/>
      <c r="K53" s="248" t="s">
        <v>583</v>
      </c>
      <c r="L53" s="267" t="s">
        <v>583</v>
      </c>
      <c r="M53" s="250" t="s">
        <v>583</v>
      </c>
      <c r="N53" s="266" t="s">
        <v>700</v>
      </c>
      <c r="O53" s="248" t="s">
        <v>2008</v>
      </c>
      <c r="P53" s="267">
        <v>3320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266"/>
      <c r="O54" s="248" t="s">
        <v>583</v>
      </c>
      <c r="P54" s="267" t="s">
        <v>583</v>
      </c>
      <c r="Q54" s="250">
        <v>0</v>
      </c>
      <c r="R54" s="269"/>
      <c r="S54" s="248" t="s">
        <v>583</v>
      </c>
      <c r="T54" s="267" t="s">
        <v>583</v>
      </c>
      <c r="U54" s="250" t="s">
        <v>583</v>
      </c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 t="s">
        <v>583</v>
      </c>
      <c r="T55" s="271" t="s">
        <v>583</v>
      </c>
      <c r="U55" s="250" t="s">
        <v>583</v>
      </c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 t="s">
        <v>583</v>
      </c>
      <c r="T56" s="271" t="s">
        <v>583</v>
      </c>
      <c r="U56" s="250" t="s">
        <v>583</v>
      </c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 t="s">
        <v>583</v>
      </c>
      <c r="T57" s="271" t="s">
        <v>583</v>
      </c>
      <c r="U57" s="250" t="s">
        <v>583</v>
      </c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 t="s">
        <v>583</v>
      </c>
      <c r="T58" s="271" t="s">
        <v>583</v>
      </c>
      <c r="U58" s="250" t="s">
        <v>583</v>
      </c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25000</v>
      </c>
      <c r="B75" s="275"/>
      <c r="C75" s="256" t="str">
        <f>IF(D75=0,"","計")</f>
        <v>計</v>
      </c>
      <c r="D75" s="271">
        <f>SUBTOTAL(9,D49:D74)</f>
        <v>5340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2630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17030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69550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MOKUJI!B10</f>
        <v>45809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7">
    <mergeCell ref="A80:A87"/>
    <mergeCell ref="C97:E97"/>
    <mergeCell ref="A100:A107"/>
    <mergeCell ref="B117:E134"/>
    <mergeCell ref="A117:A124"/>
    <mergeCell ref="V136:Y136"/>
    <mergeCell ref="R135:U135"/>
    <mergeCell ref="V135:Y135"/>
    <mergeCell ref="B135:E135"/>
    <mergeCell ref="F135:I135"/>
    <mergeCell ref="J135:M135"/>
    <mergeCell ref="N135:Q135"/>
    <mergeCell ref="J117:M134"/>
    <mergeCell ref="F117:I134"/>
    <mergeCell ref="G97:I97"/>
    <mergeCell ref="C77:E77"/>
    <mergeCell ref="G77:I77"/>
    <mergeCell ref="K77:M77"/>
    <mergeCell ref="K97:M97"/>
    <mergeCell ref="A50:A57"/>
    <mergeCell ref="K47:M47"/>
    <mergeCell ref="C47:E47"/>
    <mergeCell ref="G47:I47"/>
    <mergeCell ref="K4:M4"/>
    <mergeCell ref="G4:I4"/>
    <mergeCell ref="C4:E4"/>
    <mergeCell ref="A7:A14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6</v>
      </c>
      <c r="Z2" s="398" t="s">
        <v>1948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237" t="s">
        <v>575</v>
      </c>
      <c r="C4" s="503" t="s">
        <v>609</v>
      </c>
      <c r="D4" s="504"/>
      <c r="E4" s="505"/>
      <c r="F4" s="238" t="s">
        <v>576</v>
      </c>
      <c r="G4" s="503" t="s">
        <v>577</v>
      </c>
      <c r="H4" s="504"/>
      <c r="I4" s="505"/>
      <c r="J4" s="238" t="s">
        <v>578</v>
      </c>
      <c r="K4" s="503" t="s">
        <v>579</v>
      </c>
      <c r="L4" s="504"/>
      <c r="M4" s="505"/>
      <c r="N4" s="238" t="s">
        <v>580</v>
      </c>
      <c r="O4" s="503" t="s">
        <v>556</v>
      </c>
      <c r="P4" s="504"/>
      <c r="Q4" s="505"/>
      <c r="R4" s="238" t="s">
        <v>583</v>
      </c>
      <c r="S4" s="546"/>
      <c r="T4" s="547"/>
      <c r="U4" s="316"/>
      <c r="V4" s="238" t="s">
        <v>583</v>
      </c>
      <c r="W4" s="546"/>
      <c r="X4" s="547"/>
      <c r="Y4" s="316"/>
    </row>
    <row r="5" spans="1:26" s="239" customFormat="1" ht="12.75" customHeight="1">
      <c r="A5" s="240">
        <v>1</v>
      </c>
      <c r="B5" s="241" t="s">
        <v>584</v>
      </c>
      <c r="C5" s="242" t="s">
        <v>585</v>
      </c>
      <c r="D5" s="243" t="s">
        <v>586</v>
      </c>
      <c r="E5" s="244"/>
      <c r="F5" s="241" t="s">
        <v>584</v>
      </c>
      <c r="G5" s="242" t="s">
        <v>585</v>
      </c>
      <c r="H5" s="243" t="s">
        <v>586</v>
      </c>
      <c r="I5" s="244"/>
      <c r="J5" s="241" t="s">
        <v>584</v>
      </c>
      <c r="K5" s="242" t="s">
        <v>585</v>
      </c>
      <c r="L5" s="243" t="s">
        <v>586</v>
      </c>
      <c r="M5" s="244"/>
      <c r="N5" s="241" t="s">
        <v>584</v>
      </c>
      <c r="O5" s="242" t="s">
        <v>585</v>
      </c>
      <c r="P5" s="243" t="s">
        <v>586</v>
      </c>
      <c r="Q5" s="244"/>
      <c r="R5" s="241" t="s">
        <v>584</v>
      </c>
      <c r="S5" s="242" t="s">
        <v>585</v>
      </c>
      <c r="T5" s="243" t="s">
        <v>586</v>
      </c>
      <c r="U5" s="245"/>
      <c r="V5" s="241" t="s">
        <v>584</v>
      </c>
      <c r="W5" s="242" t="s">
        <v>585</v>
      </c>
      <c r="X5" s="243" t="s">
        <v>586</v>
      </c>
      <c r="Y5" s="245"/>
    </row>
    <row r="6" spans="1:26" s="252" customFormat="1" ht="12.75" customHeight="1">
      <c r="A6" s="246">
        <v>105</v>
      </c>
      <c r="B6" s="266" t="s">
        <v>701</v>
      </c>
      <c r="C6" s="248" t="s">
        <v>118</v>
      </c>
      <c r="D6" s="249">
        <v>1100</v>
      </c>
      <c r="E6" s="250">
        <v>0</v>
      </c>
      <c r="F6" s="266" t="s">
        <v>702</v>
      </c>
      <c r="G6" s="248" t="s">
        <v>119</v>
      </c>
      <c r="H6" s="249">
        <v>550</v>
      </c>
      <c r="I6" s="250">
        <v>0</v>
      </c>
      <c r="J6" s="266" t="s">
        <v>2480</v>
      </c>
      <c r="K6" s="248" t="s">
        <v>2481</v>
      </c>
      <c r="L6" s="249">
        <v>270</v>
      </c>
      <c r="M6" s="250">
        <v>0</v>
      </c>
      <c r="N6" s="317" t="s">
        <v>703</v>
      </c>
      <c r="O6" s="248" t="s">
        <v>2009</v>
      </c>
      <c r="P6" s="249">
        <v>3370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468</v>
      </c>
      <c r="B7" s="266" t="s">
        <v>706</v>
      </c>
      <c r="C7" s="248" t="s">
        <v>120</v>
      </c>
      <c r="D7" s="249">
        <v>410</v>
      </c>
      <c r="E7" s="250">
        <v>0</v>
      </c>
      <c r="F7" s="266" t="s">
        <v>704</v>
      </c>
      <c r="G7" s="248" t="s">
        <v>121</v>
      </c>
      <c r="H7" s="249">
        <v>880</v>
      </c>
      <c r="I7" s="250">
        <v>0</v>
      </c>
      <c r="J7" s="266" t="s">
        <v>2482</v>
      </c>
      <c r="K7" s="248" t="s">
        <v>2483</v>
      </c>
      <c r="L7" s="249">
        <v>440</v>
      </c>
      <c r="M7" s="250">
        <v>0</v>
      </c>
      <c r="N7" s="266" t="s">
        <v>705</v>
      </c>
      <c r="O7" s="248" t="s">
        <v>2010</v>
      </c>
      <c r="P7" s="249">
        <v>2660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66" t="s">
        <v>709</v>
      </c>
      <c r="C8" s="248" t="s">
        <v>124</v>
      </c>
      <c r="D8" s="249">
        <v>550</v>
      </c>
      <c r="E8" s="250">
        <v>0</v>
      </c>
      <c r="F8" s="266" t="s">
        <v>707</v>
      </c>
      <c r="G8" s="248" t="s">
        <v>123</v>
      </c>
      <c r="H8" s="249">
        <v>410</v>
      </c>
      <c r="I8" s="250">
        <v>0</v>
      </c>
      <c r="J8" s="266" t="s">
        <v>2484</v>
      </c>
      <c r="K8" s="248" t="s">
        <v>2485</v>
      </c>
      <c r="L8" s="249">
        <v>300</v>
      </c>
      <c r="M8" s="250">
        <v>0</v>
      </c>
      <c r="N8" s="266" t="s">
        <v>708</v>
      </c>
      <c r="O8" s="248" t="s">
        <v>2011</v>
      </c>
      <c r="P8" s="249">
        <v>2440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66" t="s">
        <v>753</v>
      </c>
      <c r="C9" s="248" t="s">
        <v>126</v>
      </c>
      <c r="D9" s="249">
        <v>1550</v>
      </c>
      <c r="E9" s="250">
        <v>0</v>
      </c>
      <c r="F9" s="266" t="s">
        <v>710</v>
      </c>
      <c r="G9" s="248" t="s">
        <v>125</v>
      </c>
      <c r="H9" s="249">
        <v>1140</v>
      </c>
      <c r="I9" s="250">
        <v>0</v>
      </c>
      <c r="J9" s="266" t="s">
        <v>2486</v>
      </c>
      <c r="K9" s="248" t="s">
        <v>2487</v>
      </c>
      <c r="L9" s="249">
        <v>150</v>
      </c>
      <c r="M9" s="250">
        <v>0</v>
      </c>
      <c r="N9" s="266" t="s">
        <v>711</v>
      </c>
      <c r="O9" s="248" t="s">
        <v>2012</v>
      </c>
      <c r="P9" s="249">
        <v>1780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66" t="s">
        <v>714</v>
      </c>
      <c r="C10" s="248" t="s">
        <v>121</v>
      </c>
      <c r="D10" s="249">
        <v>730</v>
      </c>
      <c r="E10" s="250">
        <v>0</v>
      </c>
      <c r="F10" s="266" t="s">
        <v>712</v>
      </c>
      <c r="G10" s="248" t="s">
        <v>122</v>
      </c>
      <c r="H10" s="249">
        <v>150</v>
      </c>
      <c r="I10" s="250">
        <v>0</v>
      </c>
      <c r="J10" s="266" t="s">
        <v>2488</v>
      </c>
      <c r="K10" s="248" t="s">
        <v>2489</v>
      </c>
      <c r="L10" s="249">
        <v>50</v>
      </c>
      <c r="M10" s="250">
        <v>0</v>
      </c>
      <c r="N10" s="266" t="s">
        <v>713</v>
      </c>
      <c r="O10" s="248" t="s">
        <v>2186</v>
      </c>
      <c r="P10" s="249">
        <v>2200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266" t="s">
        <v>717</v>
      </c>
      <c r="C11" s="248" t="s">
        <v>127</v>
      </c>
      <c r="D11" s="249">
        <v>930</v>
      </c>
      <c r="E11" s="250">
        <v>0</v>
      </c>
      <c r="F11" s="266" t="s">
        <v>715</v>
      </c>
      <c r="G11" s="248" t="s">
        <v>118</v>
      </c>
      <c r="H11" s="249">
        <v>190</v>
      </c>
      <c r="I11" s="250">
        <v>0</v>
      </c>
      <c r="J11" s="266"/>
      <c r="K11" s="248" t="s">
        <v>583</v>
      </c>
      <c r="L11" s="249" t="s">
        <v>583</v>
      </c>
      <c r="M11" s="250">
        <v>0</v>
      </c>
      <c r="N11" s="266" t="s">
        <v>716</v>
      </c>
      <c r="O11" s="248" t="s">
        <v>2775</v>
      </c>
      <c r="P11" s="249">
        <v>2370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66" t="s">
        <v>719</v>
      </c>
      <c r="C12" s="248" t="s">
        <v>125</v>
      </c>
      <c r="D12" s="249">
        <v>1140</v>
      </c>
      <c r="E12" s="250">
        <v>0</v>
      </c>
      <c r="F12" s="266" t="s">
        <v>1880</v>
      </c>
      <c r="G12" s="248" t="s">
        <v>1881</v>
      </c>
      <c r="H12" s="249">
        <v>710</v>
      </c>
      <c r="I12" s="250">
        <v>0</v>
      </c>
      <c r="J12" s="266"/>
      <c r="K12" s="248" t="s">
        <v>583</v>
      </c>
      <c r="L12" s="249" t="s">
        <v>583</v>
      </c>
      <c r="M12" s="250" t="s">
        <v>583</v>
      </c>
      <c r="N12" s="266" t="s">
        <v>718</v>
      </c>
      <c r="O12" s="248" t="s">
        <v>2013</v>
      </c>
      <c r="P12" s="249">
        <v>3360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66"/>
      <c r="C13" s="248" t="s">
        <v>583</v>
      </c>
      <c r="D13" s="249" t="s">
        <v>583</v>
      </c>
      <c r="E13" s="250" t="s">
        <v>583</v>
      </c>
      <c r="F13" s="266" t="s">
        <v>2792</v>
      </c>
      <c r="G13" s="248" t="s">
        <v>2793</v>
      </c>
      <c r="H13" s="249">
        <v>220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66" t="s">
        <v>720</v>
      </c>
      <c r="O13" s="248" t="s">
        <v>2014</v>
      </c>
      <c r="P13" s="249">
        <v>2950</v>
      </c>
      <c r="Q13" s="250">
        <v>0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66" t="s">
        <v>721</v>
      </c>
      <c r="O14" s="248" t="s">
        <v>2015</v>
      </c>
      <c r="P14" s="249">
        <v>3060</v>
      </c>
      <c r="Q14" s="250">
        <v>0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66" t="s">
        <v>722</v>
      </c>
      <c r="O15" s="248" t="s">
        <v>2490</v>
      </c>
      <c r="P15" s="249">
        <v>2450</v>
      </c>
      <c r="Q15" s="250">
        <v>0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66" t="s">
        <v>723</v>
      </c>
      <c r="O16" s="248" t="s">
        <v>2491</v>
      </c>
      <c r="P16" s="249">
        <v>2370</v>
      </c>
      <c r="Q16" s="250">
        <v>0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66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 t="s">
        <v>583</v>
      </c>
      <c r="T27" s="249" t="s">
        <v>583</v>
      </c>
      <c r="U27" s="250" t="s">
        <v>583</v>
      </c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 t="s">
        <v>583</v>
      </c>
      <c r="T28" s="249" t="s">
        <v>583</v>
      </c>
      <c r="U28" s="250" t="s">
        <v>583</v>
      </c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 t="s">
        <v>583</v>
      </c>
      <c r="T29" s="249" t="s">
        <v>583</v>
      </c>
      <c r="U29" s="250" t="s">
        <v>583</v>
      </c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 t="s">
        <v>583</v>
      </c>
      <c r="T30" s="249" t="s">
        <v>583</v>
      </c>
      <c r="U30" s="250" t="s">
        <v>583</v>
      </c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40880</v>
      </c>
      <c r="B45" s="254"/>
      <c r="C45" s="256" t="str">
        <f>IF(D45=0,"","計")</f>
        <v>計</v>
      </c>
      <c r="D45" s="257">
        <f>SUBTOTAL(9,D6:D44)</f>
        <v>6410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4250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29010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237" t="s">
        <v>575</v>
      </c>
      <c r="C47" s="503" t="s">
        <v>609</v>
      </c>
      <c r="D47" s="504"/>
      <c r="E47" s="505"/>
      <c r="F47" s="238" t="s">
        <v>576</v>
      </c>
      <c r="G47" s="503" t="s">
        <v>577</v>
      </c>
      <c r="H47" s="504"/>
      <c r="I47" s="505"/>
      <c r="J47" s="238" t="s">
        <v>578</v>
      </c>
      <c r="K47" s="503" t="s">
        <v>579</v>
      </c>
      <c r="L47" s="504"/>
      <c r="M47" s="505"/>
      <c r="N47" s="238" t="s">
        <v>580</v>
      </c>
      <c r="O47" s="503" t="s">
        <v>556</v>
      </c>
      <c r="P47" s="504"/>
      <c r="Q47" s="505"/>
      <c r="R47" s="238" t="s">
        <v>583</v>
      </c>
      <c r="S47" s="546"/>
      <c r="T47" s="547"/>
      <c r="U47" s="316"/>
      <c r="V47" s="238" t="s">
        <v>583</v>
      </c>
      <c r="W47" s="546"/>
      <c r="X47" s="547"/>
      <c r="Y47" s="316"/>
    </row>
    <row r="48" spans="1:25" s="265" customFormat="1" ht="12.75" customHeight="1">
      <c r="A48" s="240">
        <v>1</v>
      </c>
      <c r="B48" s="241" t="s">
        <v>584</v>
      </c>
      <c r="C48" s="242" t="s">
        <v>585</v>
      </c>
      <c r="D48" s="243" t="s">
        <v>586</v>
      </c>
      <c r="E48" s="244"/>
      <c r="F48" s="241" t="s">
        <v>584</v>
      </c>
      <c r="G48" s="242" t="s">
        <v>585</v>
      </c>
      <c r="H48" s="243" t="s">
        <v>586</v>
      </c>
      <c r="I48" s="244"/>
      <c r="J48" s="241" t="s">
        <v>584</v>
      </c>
      <c r="K48" s="242" t="s">
        <v>585</v>
      </c>
      <c r="L48" s="243" t="s">
        <v>586</v>
      </c>
      <c r="M48" s="244"/>
      <c r="N48" s="241" t="s">
        <v>584</v>
      </c>
      <c r="O48" s="242" t="s">
        <v>585</v>
      </c>
      <c r="P48" s="243" t="s">
        <v>586</v>
      </c>
      <c r="Q48" s="244"/>
      <c r="R48" s="241" t="s">
        <v>584</v>
      </c>
      <c r="S48" s="242" t="s">
        <v>585</v>
      </c>
      <c r="T48" s="243" t="s">
        <v>586</v>
      </c>
      <c r="U48" s="245"/>
      <c r="V48" s="241" t="s">
        <v>584</v>
      </c>
      <c r="W48" s="242" t="s">
        <v>585</v>
      </c>
      <c r="X48" s="243" t="s">
        <v>586</v>
      </c>
      <c r="Y48" s="245"/>
    </row>
    <row r="49" spans="1:25" s="252" customFormat="1" ht="12.75" customHeight="1">
      <c r="A49" s="326">
        <v>110</v>
      </c>
      <c r="B49" s="266" t="s">
        <v>726</v>
      </c>
      <c r="C49" s="248" t="s">
        <v>129</v>
      </c>
      <c r="D49" s="249">
        <v>1240</v>
      </c>
      <c r="E49" s="250">
        <v>0</v>
      </c>
      <c r="F49" s="266" t="s">
        <v>724</v>
      </c>
      <c r="G49" s="248" t="s">
        <v>129</v>
      </c>
      <c r="H49" s="249">
        <v>440</v>
      </c>
      <c r="I49" s="250">
        <v>0</v>
      </c>
      <c r="J49" s="266" t="s">
        <v>2492</v>
      </c>
      <c r="K49" s="248" t="s">
        <v>2493</v>
      </c>
      <c r="L49" s="267">
        <v>620</v>
      </c>
      <c r="M49" s="250">
        <v>0</v>
      </c>
      <c r="N49" s="266" t="s">
        <v>725</v>
      </c>
      <c r="O49" s="248" t="s">
        <v>2507</v>
      </c>
      <c r="P49" s="267">
        <v>3360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1807</v>
      </c>
      <c r="B50" s="266" t="s">
        <v>729</v>
      </c>
      <c r="C50" s="248" t="s">
        <v>130</v>
      </c>
      <c r="D50" s="249">
        <v>1100</v>
      </c>
      <c r="E50" s="250">
        <v>0</v>
      </c>
      <c r="F50" s="266" t="s">
        <v>727</v>
      </c>
      <c r="G50" s="248" t="s">
        <v>130</v>
      </c>
      <c r="H50" s="249">
        <v>850</v>
      </c>
      <c r="I50" s="250">
        <v>0</v>
      </c>
      <c r="J50" s="266"/>
      <c r="K50" s="248" t="s">
        <v>583</v>
      </c>
      <c r="L50" s="267" t="s">
        <v>583</v>
      </c>
      <c r="M50" s="250">
        <v>0</v>
      </c>
      <c r="N50" s="266" t="s">
        <v>728</v>
      </c>
      <c r="O50" s="248" t="s">
        <v>2016</v>
      </c>
      <c r="P50" s="267">
        <v>4460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66" t="s">
        <v>732</v>
      </c>
      <c r="C51" s="248" t="s">
        <v>132</v>
      </c>
      <c r="D51" s="249">
        <v>230</v>
      </c>
      <c r="E51" s="250">
        <v>0</v>
      </c>
      <c r="F51" s="266" t="s">
        <v>730</v>
      </c>
      <c r="G51" s="248" t="s">
        <v>131</v>
      </c>
      <c r="H51" s="249">
        <v>460</v>
      </c>
      <c r="I51" s="250">
        <v>0</v>
      </c>
      <c r="J51" s="275"/>
      <c r="K51" s="248" t="s">
        <v>583</v>
      </c>
      <c r="L51" s="267" t="s">
        <v>583</v>
      </c>
      <c r="M51" s="250">
        <v>0</v>
      </c>
      <c r="N51" s="266" t="s">
        <v>731</v>
      </c>
      <c r="O51" s="248" t="s">
        <v>2494</v>
      </c>
      <c r="P51" s="267">
        <v>1090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66" t="s">
        <v>735</v>
      </c>
      <c r="C52" s="248" t="s">
        <v>133</v>
      </c>
      <c r="D52" s="249">
        <v>370</v>
      </c>
      <c r="E52" s="250">
        <v>0</v>
      </c>
      <c r="F52" s="266" t="s">
        <v>733</v>
      </c>
      <c r="G52" s="248" t="s">
        <v>128</v>
      </c>
      <c r="H52" s="249">
        <v>770</v>
      </c>
      <c r="I52" s="250">
        <v>0</v>
      </c>
      <c r="J52" s="275"/>
      <c r="K52" s="248" t="s">
        <v>583</v>
      </c>
      <c r="L52" s="267" t="s">
        <v>583</v>
      </c>
      <c r="M52" s="250">
        <v>0</v>
      </c>
      <c r="N52" s="266" t="s">
        <v>734</v>
      </c>
      <c r="O52" s="248" t="s">
        <v>2495</v>
      </c>
      <c r="P52" s="267">
        <v>5780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66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 t="s">
        <v>583</v>
      </c>
      <c r="J53" s="275"/>
      <c r="K53" s="248" t="s">
        <v>583</v>
      </c>
      <c r="L53" s="267" t="s">
        <v>583</v>
      </c>
      <c r="M53" s="250" t="s">
        <v>583</v>
      </c>
      <c r="N53" s="329"/>
      <c r="O53" s="248" t="s">
        <v>583</v>
      </c>
      <c r="P53" s="267" t="s">
        <v>583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 t="s">
        <v>583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/>
      <c r="T59" s="271"/>
      <c r="U59" s="250"/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/>
      <c r="T60" s="271"/>
      <c r="U60" s="250"/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/>
      <c r="T61" s="271"/>
      <c r="U61" s="250"/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/>
      <c r="T62" s="271"/>
      <c r="U62" s="250"/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hidden="1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20770</v>
      </c>
      <c r="B75" s="275"/>
      <c r="C75" s="256" t="str">
        <f>IF(D75=0,"","計")</f>
        <v>計</v>
      </c>
      <c r="D75" s="271">
        <f>SUBTOTAL(9,D49:D74)</f>
        <v>2940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14690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584</v>
      </c>
      <c r="C78" s="242" t="s">
        <v>585</v>
      </c>
      <c r="D78" s="243" t="s">
        <v>586</v>
      </c>
      <c r="E78" s="244"/>
      <c r="F78" s="241" t="s">
        <v>584</v>
      </c>
      <c r="G78" s="242" t="s">
        <v>585</v>
      </c>
      <c r="H78" s="243" t="s">
        <v>586</v>
      </c>
      <c r="I78" s="244"/>
      <c r="J78" s="241" t="s">
        <v>584</v>
      </c>
      <c r="K78" s="242" t="s">
        <v>585</v>
      </c>
      <c r="L78" s="243" t="s">
        <v>586</v>
      </c>
      <c r="M78" s="244"/>
      <c r="N78" s="241" t="s">
        <v>584</v>
      </c>
      <c r="O78" s="242" t="s">
        <v>585</v>
      </c>
      <c r="P78" s="243" t="s">
        <v>586</v>
      </c>
      <c r="Q78" s="244"/>
      <c r="R78" s="241" t="s">
        <v>584</v>
      </c>
      <c r="S78" s="242" t="s">
        <v>585</v>
      </c>
      <c r="T78" s="243" t="s">
        <v>586</v>
      </c>
      <c r="U78" s="244"/>
      <c r="V78" s="241" t="s">
        <v>584</v>
      </c>
      <c r="W78" s="242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584</v>
      </c>
      <c r="C98" s="242" t="s">
        <v>585</v>
      </c>
      <c r="D98" s="243" t="s">
        <v>586</v>
      </c>
      <c r="E98" s="244"/>
      <c r="F98" s="241" t="s">
        <v>584</v>
      </c>
      <c r="G98" s="242" t="s">
        <v>585</v>
      </c>
      <c r="H98" s="243" t="s">
        <v>586</v>
      </c>
      <c r="I98" s="244"/>
      <c r="J98" s="241" t="s">
        <v>584</v>
      </c>
      <c r="K98" s="242" t="s">
        <v>585</v>
      </c>
      <c r="L98" s="243" t="s">
        <v>586</v>
      </c>
      <c r="M98" s="244"/>
      <c r="N98" s="241" t="s">
        <v>584</v>
      </c>
      <c r="O98" s="242" t="s">
        <v>585</v>
      </c>
      <c r="P98" s="243" t="s">
        <v>586</v>
      </c>
      <c r="Q98" s="244"/>
      <c r="R98" s="241" t="s">
        <v>584</v>
      </c>
      <c r="S98" s="242" t="s">
        <v>585</v>
      </c>
      <c r="T98" s="243" t="s">
        <v>586</v>
      </c>
      <c r="U98" s="244"/>
      <c r="V98" s="241" t="s">
        <v>584</v>
      </c>
      <c r="W98" s="242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s="234" customFormat="1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s="234" customFormat="1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61650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MOKUJI!B11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7"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W1:X1"/>
    <mergeCell ref="R2:X2"/>
    <mergeCell ref="Q1:R1"/>
    <mergeCell ref="S1:T1"/>
    <mergeCell ref="U1:V1"/>
    <mergeCell ref="J1:M1"/>
    <mergeCell ref="N1:O1"/>
    <mergeCell ref="O4:Q4"/>
    <mergeCell ref="N2:O2"/>
    <mergeCell ref="P2:Q2"/>
    <mergeCell ref="J2:K2"/>
    <mergeCell ref="L2:M2"/>
    <mergeCell ref="K4:M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Normal="90" zoomScaleSheetLayoutView="10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3" t="s">
        <v>1749</v>
      </c>
      <c r="B1" s="524"/>
      <c r="C1" s="539" t="str">
        <f>MOKUJI!M29</f>
        <v>aaa</v>
      </c>
      <c r="D1" s="540"/>
      <c r="E1" s="540"/>
      <c r="F1" s="540"/>
      <c r="G1" s="541"/>
      <c r="H1" s="523" t="s">
        <v>1756</v>
      </c>
      <c r="I1" s="524"/>
      <c r="J1" s="537" t="str">
        <f>IF(MOKUJI!$M$31="","",MOKUJI!$M$31)</f>
        <v/>
      </c>
      <c r="K1" s="538"/>
      <c r="L1" s="538"/>
      <c r="M1" s="538"/>
      <c r="N1" s="535" t="str">
        <f>IF(J1="","",TEXT(J1,"（aaa）"))</f>
        <v/>
      </c>
      <c r="O1" s="536"/>
      <c r="P1" s="230" t="s">
        <v>1746</v>
      </c>
      <c r="Q1" s="529" t="str">
        <f>MOKUJI!M33</f>
        <v>ddd</v>
      </c>
      <c r="R1" s="530"/>
      <c r="S1" s="527" t="s">
        <v>1801</v>
      </c>
      <c r="T1" s="528"/>
      <c r="U1" s="525">
        <f>SUM(B135,F135,J135,N135,R135,V135)</f>
        <v>0</v>
      </c>
      <c r="V1" s="526"/>
      <c r="W1" s="519" t="str">
        <f>IF(U1=0,"",MOKUJI!M28)</f>
        <v/>
      </c>
      <c r="X1" s="520"/>
      <c r="Y1" s="231" t="s">
        <v>574</v>
      </c>
      <c r="Z1" s="398" t="s">
        <v>1902</v>
      </c>
    </row>
    <row r="2" spans="1:26" ht="19.899999999999999" customHeight="1">
      <c r="A2" s="523" t="s">
        <v>1802</v>
      </c>
      <c r="B2" s="524"/>
      <c r="C2" s="539" t="str">
        <f>MOKUJI!M30</f>
        <v>bbb</v>
      </c>
      <c r="D2" s="540"/>
      <c r="E2" s="540"/>
      <c r="F2" s="540"/>
      <c r="G2" s="541"/>
      <c r="H2" s="523" t="s">
        <v>1750</v>
      </c>
      <c r="I2" s="524"/>
      <c r="J2" s="542" t="str">
        <f>MOKUJI!M32</f>
        <v>ccc</v>
      </c>
      <c r="K2" s="543"/>
      <c r="L2" s="523" t="s">
        <v>1753</v>
      </c>
      <c r="M2" s="524"/>
      <c r="N2" s="533"/>
      <c r="O2" s="534"/>
      <c r="P2" s="523" t="s">
        <v>1747</v>
      </c>
      <c r="Q2" s="524"/>
      <c r="R2" s="521" t="str">
        <f>MOKUJI!M34</f>
        <v>eee</v>
      </c>
      <c r="S2" s="522"/>
      <c r="T2" s="522"/>
      <c r="U2" s="522"/>
      <c r="V2" s="522"/>
      <c r="W2" s="522"/>
      <c r="X2" s="522"/>
      <c r="Y2" s="233">
        <v>7</v>
      </c>
      <c r="Z2" s="398" t="s">
        <v>1947</v>
      </c>
    </row>
    <row r="3" spans="1:26" ht="13.5" customHeight="1">
      <c r="A3" s="315"/>
      <c r="Y3" s="235"/>
    </row>
    <row r="4" spans="1:26" s="239" customFormat="1" ht="12.75" customHeight="1">
      <c r="A4" s="236" t="s">
        <v>556</v>
      </c>
      <c r="B4" s="333" t="s">
        <v>575</v>
      </c>
      <c r="C4" s="503" t="s">
        <v>609</v>
      </c>
      <c r="D4" s="504"/>
      <c r="E4" s="505"/>
      <c r="F4" s="334" t="s">
        <v>576</v>
      </c>
      <c r="G4" s="503" t="s">
        <v>577</v>
      </c>
      <c r="H4" s="504"/>
      <c r="I4" s="505"/>
      <c r="J4" s="334" t="s">
        <v>578</v>
      </c>
      <c r="K4" s="503" t="s">
        <v>579</v>
      </c>
      <c r="L4" s="504"/>
      <c r="M4" s="505"/>
      <c r="N4" s="334" t="s">
        <v>580</v>
      </c>
      <c r="O4" s="503" t="s">
        <v>556</v>
      </c>
      <c r="P4" s="504"/>
      <c r="Q4" s="505"/>
      <c r="R4" s="334" t="s">
        <v>583</v>
      </c>
      <c r="S4" s="546"/>
      <c r="T4" s="547"/>
      <c r="U4" s="316"/>
      <c r="V4" s="334" t="s">
        <v>583</v>
      </c>
      <c r="W4" s="546"/>
      <c r="X4" s="547"/>
      <c r="Y4" s="316"/>
    </row>
    <row r="5" spans="1:26" s="239" customFormat="1" ht="12.75" customHeight="1">
      <c r="A5" s="335">
        <v>1</v>
      </c>
      <c r="B5" s="241" t="s">
        <v>584</v>
      </c>
      <c r="C5" s="336" t="s">
        <v>585</v>
      </c>
      <c r="D5" s="243" t="s">
        <v>586</v>
      </c>
      <c r="E5" s="243"/>
      <c r="F5" s="241" t="s">
        <v>584</v>
      </c>
      <c r="G5" s="336" t="s">
        <v>585</v>
      </c>
      <c r="H5" s="243" t="s">
        <v>586</v>
      </c>
      <c r="I5" s="243"/>
      <c r="J5" s="241" t="s">
        <v>584</v>
      </c>
      <c r="K5" s="336" t="s">
        <v>585</v>
      </c>
      <c r="L5" s="243" t="s">
        <v>586</v>
      </c>
      <c r="M5" s="243"/>
      <c r="N5" s="241" t="s">
        <v>584</v>
      </c>
      <c r="O5" s="336" t="s">
        <v>585</v>
      </c>
      <c r="P5" s="243" t="s">
        <v>586</v>
      </c>
      <c r="Q5" s="243"/>
      <c r="R5" s="241" t="s">
        <v>584</v>
      </c>
      <c r="S5" s="336" t="s">
        <v>585</v>
      </c>
      <c r="T5" s="243" t="s">
        <v>586</v>
      </c>
      <c r="U5" s="245"/>
      <c r="V5" s="241" t="s">
        <v>584</v>
      </c>
      <c r="W5" s="336" t="s">
        <v>585</v>
      </c>
      <c r="X5" s="243" t="s">
        <v>586</v>
      </c>
      <c r="Y5" s="245"/>
    </row>
    <row r="6" spans="1:26" s="252" customFormat="1" ht="12.75" customHeight="1">
      <c r="A6" s="246">
        <v>104</v>
      </c>
      <c r="B6" s="247" t="s">
        <v>736</v>
      </c>
      <c r="C6" s="248" t="s">
        <v>134</v>
      </c>
      <c r="D6" s="249">
        <v>950</v>
      </c>
      <c r="E6" s="250">
        <v>0</v>
      </c>
      <c r="F6" s="247" t="s">
        <v>737</v>
      </c>
      <c r="G6" s="248" t="s">
        <v>135</v>
      </c>
      <c r="H6" s="249">
        <v>120</v>
      </c>
      <c r="I6" s="250">
        <v>0</v>
      </c>
      <c r="J6" s="247"/>
      <c r="K6" s="248" t="s">
        <v>583</v>
      </c>
      <c r="L6" s="249" t="s">
        <v>583</v>
      </c>
      <c r="M6" s="250" t="s">
        <v>583</v>
      </c>
      <c r="N6" s="247" t="s">
        <v>738</v>
      </c>
      <c r="O6" s="248" t="s">
        <v>2017</v>
      </c>
      <c r="P6" s="249">
        <v>2090</v>
      </c>
      <c r="Q6" s="250">
        <v>0</v>
      </c>
      <c r="R6" s="318"/>
      <c r="S6" s="248"/>
      <c r="T6" s="249"/>
      <c r="U6" s="250"/>
      <c r="V6" s="318"/>
      <c r="W6" s="248" t="s">
        <v>583</v>
      </c>
      <c r="X6" s="249" t="s">
        <v>583</v>
      </c>
      <c r="Y6" s="250" t="s">
        <v>583</v>
      </c>
    </row>
    <row r="7" spans="1:26" s="252" customFormat="1" ht="12.75" customHeight="1">
      <c r="A7" s="506" t="s">
        <v>1808</v>
      </c>
      <c r="B7" s="251" t="s">
        <v>739</v>
      </c>
      <c r="C7" s="248" t="s">
        <v>136</v>
      </c>
      <c r="D7" s="249">
        <v>650</v>
      </c>
      <c r="E7" s="250">
        <v>0</v>
      </c>
      <c r="F7" s="251" t="s">
        <v>2797</v>
      </c>
      <c r="G7" s="248" t="s">
        <v>136</v>
      </c>
      <c r="H7" s="249">
        <v>80</v>
      </c>
      <c r="I7" s="250">
        <v>0</v>
      </c>
      <c r="J7" s="251"/>
      <c r="K7" s="248" t="s">
        <v>583</v>
      </c>
      <c r="L7" s="249" t="s">
        <v>583</v>
      </c>
      <c r="M7" s="250" t="s">
        <v>583</v>
      </c>
      <c r="N7" s="251" t="s">
        <v>741</v>
      </c>
      <c r="O7" s="248" t="s">
        <v>2018</v>
      </c>
      <c r="P7" s="249">
        <v>1420</v>
      </c>
      <c r="Q7" s="250">
        <v>0</v>
      </c>
      <c r="R7" s="319"/>
      <c r="S7" s="248"/>
      <c r="T7" s="249"/>
      <c r="U7" s="250"/>
      <c r="V7" s="319"/>
      <c r="W7" s="248" t="s">
        <v>583</v>
      </c>
      <c r="X7" s="249" t="s">
        <v>583</v>
      </c>
      <c r="Y7" s="250" t="s">
        <v>583</v>
      </c>
    </row>
    <row r="8" spans="1:26" s="252" customFormat="1" ht="12.75" customHeight="1">
      <c r="A8" s="506"/>
      <c r="B8" s="251" t="s">
        <v>742</v>
      </c>
      <c r="C8" s="248" t="s">
        <v>135</v>
      </c>
      <c r="D8" s="249">
        <v>430</v>
      </c>
      <c r="E8" s="250">
        <v>0</v>
      </c>
      <c r="F8" s="251" t="s">
        <v>740</v>
      </c>
      <c r="G8" s="248" t="s">
        <v>134</v>
      </c>
      <c r="H8" s="249">
        <v>470</v>
      </c>
      <c r="I8" s="250">
        <v>0</v>
      </c>
      <c r="J8" s="251"/>
      <c r="K8" s="248" t="s">
        <v>583</v>
      </c>
      <c r="L8" s="249" t="s">
        <v>583</v>
      </c>
      <c r="M8" s="250" t="s">
        <v>583</v>
      </c>
      <c r="N8" s="251" t="s">
        <v>745</v>
      </c>
      <c r="O8" s="248" t="s">
        <v>2019</v>
      </c>
      <c r="P8" s="249">
        <v>3520</v>
      </c>
      <c r="Q8" s="250">
        <v>0</v>
      </c>
      <c r="R8" s="319"/>
      <c r="S8" s="248"/>
      <c r="T8" s="249"/>
      <c r="U8" s="250"/>
      <c r="V8" s="319"/>
      <c r="W8" s="248" t="s">
        <v>583</v>
      </c>
      <c r="X8" s="249" t="s">
        <v>583</v>
      </c>
      <c r="Y8" s="250" t="s">
        <v>583</v>
      </c>
    </row>
    <row r="9" spans="1:26" s="252" customFormat="1" ht="12.75" customHeight="1">
      <c r="A9" s="506"/>
      <c r="B9" s="251" t="s">
        <v>754</v>
      </c>
      <c r="C9" s="248" t="s">
        <v>137</v>
      </c>
      <c r="D9" s="249">
        <v>850</v>
      </c>
      <c r="E9" s="250">
        <v>0</v>
      </c>
      <c r="F9" s="251" t="s">
        <v>2173</v>
      </c>
      <c r="G9" s="248" t="s">
        <v>2192</v>
      </c>
      <c r="H9" s="249">
        <v>160</v>
      </c>
      <c r="I9" s="250">
        <v>0</v>
      </c>
      <c r="J9" s="251"/>
      <c r="K9" s="248" t="s">
        <v>583</v>
      </c>
      <c r="L9" s="249" t="s">
        <v>583</v>
      </c>
      <c r="M9" s="250" t="s">
        <v>583</v>
      </c>
      <c r="N9" s="251" t="s">
        <v>746</v>
      </c>
      <c r="O9" s="248" t="s">
        <v>2020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583</v>
      </c>
      <c r="X9" s="249" t="s">
        <v>583</v>
      </c>
      <c r="Y9" s="250" t="s">
        <v>583</v>
      </c>
    </row>
    <row r="10" spans="1:26" s="252" customFormat="1" ht="12.75" customHeight="1">
      <c r="A10" s="506"/>
      <c r="B10" s="251" t="s">
        <v>747</v>
      </c>
      <c r="C10" s="248" t="s">
        <v>138</v>
      </c>
      <c r="D10" s="249">
        <v>1010</v>
      </c>
      <c r="E10" s="250">
        <v>0</v>
      </c>
      <c r="F10" s="251" t="s">
        <v>743</v>
      </c>
      <c r="G10" s="248" t="s">
        <v>137</v>
      </c>
      <c r="H10" s="249">
        <v>180</v>
      </c>
      <c r="I10" s="250">
        <v>0</v>
      </c>
      <c r="J10" s="251"/>
      <c r="K10" s="248" t="s">
        <v>583</v>
      </c>
      <c r="L10" s="249" t="s">
        <v>583</v>
      </c>
      <c r="M10" s="250" t="s">
        <v>583</v>
      </c>
      <c r="N10" s="251" t="s">
        <v>748</v>
      </c>
      <c r="O10" s="248" t="s">
        <v>2021</v>
      </c>
      <c r="P10" s="249">
        <v>4100</v>
      </c>
      <c r="Q10" s="250">
        <v>0</v>
      </c>
      <c r="R10" s="319"/>
      <c r="S10" s="248"/>
      <c r="T10" s="249"/>
      <c r="U10" s="250"/>
      <c r="V10" s="319"/>
      <c r="W10" s="248" t="s">
        <v>583</v>
      </c>
      <c r="X10" s="249" t="s">
        <v>583</v>
      </c>
      <c r="Y10" s="250" t="s">
        <v>583</v>
      </c>
    </row>
    <row r="11" spans="1:26" s="252" customFormat="1" ht="12.75" customHeight="1">
      <c r="A11" s="506"/>
      <c r="B11" s="337"/>
      <c r="C11" s="248" t="s">
        <v>583</v>
      </c>
      <c r="D11" s="249" t="s">
        <v>583</v>
      </c>
      <c r="E11" s="250" t="s">
        <v>583</v>
      </c>
      <c r="F11" s="251" t="s">
        <v>2798</v>
      </c>
      <c r="G11" s="248" t="s">
        <v>2799</v>
      </c>
      <c r="H11" s="249">
        <v>340</v>
      </c>
      <c r="I11" s="250">
        <v>0</v>
      </c>
      <c r="J11" s="251"/>
      <c r="K11" s="248" t="s">
        <v>583</v>
      </c>
      <c r="L11" s="249" t="s">
        <v>583</v>
      </c>
      <c r="M11" s="250" t="s">
        <v>583</v>
      </c>
      <c r="N11" s="251" t="s">
        <v>780</v>
      </c>
      <c r="O11" s="248" t="s">
        <v>2022</v>
      </c>
      <c r="P11" s="249">
        <v>2830</v>
      </c>
      <c r="Q11" s="250">
        <v>0</v>
      </c>
      <c r="R11" s="319"/>
      <c r="S11" s="248"/>
      <c r="T11" s="249"/>
      <c r="U11" s="250"/>
      <c r="V11" s="319"/>
      <c r="W11" s="248" t="s">
        <v>583</v>
      </c>
      <c r="X11" s="249" t="s">
        <v>583</v>
      </c>
      <c r="Y11" s="250" t="s">
        <v>583</v>
      </c>
    </row>
    <row r="12" spans="1:26" s="252" customFormat="1" ht="12.75" customHeight="1">
      <c r="A12" s="506"/>
      <c r="B12" s="254"/>
      <c r="C12" s="248" t="s">
        <v>583</v>
      </c>
      <c r="D12" s="249" t="s">
        <v>583</v>
      </c>
      <c r="E12" s="250" t="s">
        <v>583</v>
      </c>
      <c r="F12" s="251" t="s">
        <v>2800</v>
      </c>
      <c r="G12" s="248" t="s">
        <v>2801</v>
      </c>
      <c r="H12" s="249">
        <v>190</v>
      </c>
      <c r="I12" s="250">
        <v>0</v>
      </c>
      <c r="J12" s="251"/>
      <c r="K12" s="248" t="s">
        <v>583</v>
      </c>
      <c r="L12" s="249" t="s">
        <v>583</v>
      </c>
      <c r="M12" s="250" t="s">
        <v>583</v>
      </c>
      <c r="N12" s="251" t="s">
        <v>782</v>
      </c>
      <c r="O12" s="248" t="s">
        <v>2023</v>
      </c>
      <c r="P12" s="249">
        <v>4190</v>
      </c>
      <c r="Q12" s="250">
        <v>0</v>
      </c>
      <c r="R12" s="319"/>
      <c r="S12" s="248"/>
      <c r="T12" s="249"/>
      <c r="U12" s="250"/>
      <c r="V12" s="319"/>
      <c r="W12" s="248" t="s">
        <v>583</v>
      </c>
      <c r="X12" s="249" t="s">
        <v>583</v>
      </c>
      <c r="Y12" s="250" t="s">
        <v>583</v>
      </c>
    </row>
    <row r="13" spans="1:26" s="252" customFormat="1" ht="12.75" customHeight="1">
      <c r="A13" s="506"/>
      <c r="B13" s="254"/>
      <c r="C13" s="248" t="s">
        <v>583</v>
      </c>
      <c r="D13" s="249" t="s">
        <v>583</v>
      </c>
      <c r="E13" s="250" t="s">
        <v>583</v>
      </c>
      <c r="F13" s="254" t="s">
        <v>781</v>
      </c>
      <c r="G13" s="248" t="s">
        <v>126</v>
      </c>
      <c r="H13" s="249">
        <v>670</v>
      </c>
      <c r="I13" s="250">
        <v>0</v>
      </c>
      <c r="J13" s="254"/>
      <c r="K13" s="248" t="s">
        <v>583</v>
      </c>
      <c r="L13" s="249" t="s">
        <v>583</v>
      </c>
      <c r="M13" s="250" t="s">
        <v>583</v>
      </c>
      <c r="N13" s="254"/>
      <c r="O13" s="248" t="s">
        <v>583</v>
      </c>
      <c r="P13" s="249" t="s">
        <v>583</v>
      </c>
      <c r="Q13" s="250" t="s">
        <v>583</v>
      </c>
      <c r="R13" s="264"/>
      <c r="S13" s="248"/>
      <c r="T13" s="249"/>
      <c r="U13" s="250"/>
      <c r="V13" s="264"/>
      <c r="W13" s="248" t="s">
        <v>583</v>
      </c>
      <c r="X13" s="249" t="s">
        <v>583</v>
      </c>
      <c r="Y13" s="250" t="s">
        <v>583</v>
      </c>
    </row>
    <row r="14" spans="1:26" s="252" customFormat="1" ht="12.75" customHeight="1">
      <c r="A14" s="506"/>
      <c r="B14" s="254"/>
      <c r="C14" s="248" t="s">
        <v>583</v>
      </c>
      <c r="D14" s="249" t="s">
        <v>583</v>
      </c>
      <c r="E14" s="250" t="s">
        <v>583</v>
      </c>
      <c r="F14" s="254"/>
      <c r="G14" s="248" t="s">
        <v>583</v>
      </c>
      <c r="H14" s="249" t="s">
        <v>583</v>
      </c>
      <c r="I14" s="250" t="s">
        <v>583</v>
      </c>
      <c r="J14" s="254"/>
      <c r="K14" s="248" t="s">
        <v>583</v>
      </c>
      <c r="L14" s="249" t="s">
        <v>583</v>
      </c>
      <c r="M14" s="250" t="s">
        <v>583</v>
      </c>
      <c r="N14" s="254"/>
      <c r="O14" s="248" t="s">
        <v>583</v>
      </c>
      <c r="P14" s="249" t="s">
        <v>583</v>
      </c>
      <c r="Q14" s="250" t="s">
        <v>583</v>
      </c>
      <c r="R14" s="264"/>
      <c r="S14" s="248"/>
      <c r="T14" s="249"/>
      <c r="U14" s="250"/>
      <c r="V14" s="264"/>
      <c r="W14" s="248" t="s">
        <v>583</v>
      </c>
      <c r="X14" s="249" t="s">
        <v>583</v>
      </c>
      <c r="Y14" s="250" t="s">
        <v>583</v>
      </c>
    </row>
    <row r="15" spans="1:26" s="252" customFormat="1" ht="12.75" customHeight="1">
      <c r="A15" s="253"/>
      <c r="B15" s="254"/>
      <c r="C15" s="248" t="s">
        <v>583</v>
      </c>
      <c r="D15" s="249" t="s">
        <v>583</v>
      </c>
      <c r="E15" s="250" t="s">
        <v>583</v>
      </c>
      <c r="F15" s="254"/>
      <c r="G15" s="248" t="s">
        <v>583</v>
      </c>
      <c r="H15" s="249" t="s">
        <v>583</v>
      </c>
      <c r="I15" s="250" t="s">
        <v>583</v>
      </c>
      <c r="J15" s="254"/>
      <c r="K15" s="248" t="s">
        <v>583</v>
      </c>
      <c r="L15" s="249" t="s">
        <v>583</v>
      </c>
      <c r="M15" s="250" t="s">
        <v>583</v>
      </c>
      <c r="N15" s="254"/>
      <c r="O15" s="248" t="s">
        <v>583</v>
      </c>
      <c r="P15" s="249" t="s">
        <v>583</v>
      </c>
      <c r="Q15" s="250" t="s">
        <v>583</v>
      </c>
      <c r="R15" s="264"/>
      <c r="S15" s="248"/>
      <c r="T15" s="249"/>
      <c r="U15" s="250"/>
      <c r="V15" s="264"/>
      <c r="W15" s="248" t="s">
        <v>583</v>
      </c>
      <c r="X15" s="249" t="s">
        <v>583</v>
      </c>
      <c r="Y15" s="250" t="s">
        <v>583</v>
      </c>
    </row>
    <row r="16" spans="1:26" s="252" customFormat="1" ht="12.75" customHeight="1">
      <c r="A16" s="253"/>
      <c r="B16" s="254"/>
      <c r="C16" s="248" t="s">
        <v>583</v>
      </c>
      <c r="D16" s="249" t="s">
        <v>583</v>
      </c>
      <c r="E16" s="250" t="s">
        <v>583</v>
      </c>
      <c r="F16" s="254"/>
      <c r="G16" s="248" t="s">
        <v>583</v>
      </c>
      <c r="H16" s="249" t="s">
        <v>583</v>
      </c>
      <c r="I16" s="250" t="s">
        <v>583</v>
      </c>
      <c r="J16" s="254"/>
      <c r="K16" s="248" t="s">
        <v>583</v>
      </c>
      <c r="L16" s="249" t="s">
        <v>583</v>
      </c>
      <c r="M16" s="250" t="s">
        <v>583</v>
      </c>
      <c r="N16" s="254"/>
      <c r="O16" s="248" t="s">
        <v>583</v>
      </c>
      <c r="P16" s="249" t="s">
        <v>583</v>
      </c>
      <c r="Q16" s="250" t="s">
        <v>583</v>
      </c>
      <c r="R16" s="264"/>
      <c r="S16" s="248"/>
      <c r="T16" s="249"/>
      <c r="U16" s="250"/>
      <c r="V16" s="264"/>
      <c r="W16" s="248" t="s">
        <v>583</v>
      </c>
      <c r="X16" s="249" t="s">
        <v>583</v>
      </c>
      <c r="Y16" s="250" t="s">
        <v>583</v>
      </c>
    </row>
    <row r="17" spans="1:25" s="252" customFormat="1" ht="12.75" customHeight="1">
      <c r="A17" s="253"/>
      <c r="B17" s="254"/>
      <c r="C17" s="248" t="s">
        <v>583</v>
      </c>
      <c r="D17" s="249" t="s">
        <v>583</v>
      </c>
      <c r="E17" s="250" t="s">
        <v>583</v>
      </c>
      <c r="F17" s="254"/>
      <c r="G17" s="248" t="s">
        <v>583</v>
      </c>
      <c r="H17" s="249" t="s">
        <v>583</v>
      </c>
      <c r="I17" s="250" t="s">
        <v>583</v>
      </c>
      <c r="J17" s="254"/>
      <c r="K17" s="248" t="s">
        <v>583</v>
      </c>
      <c r="L17" s="249" t="s">
        <v>583</v>
      </c>
      <c r="M17" s="250" t="s">
        <v>583</v>
      </c>
      <c r="N17" s="254"/>
      <c r="O17" s="248" t="s">
        <v>583</v>
      </c>
      <c r="P17" s="249" t="s">
        <v>583</v>
      </c>
      <c r="Q17" s="250" t="s">
        <v>583</v>
      </c>
      <c r="R17" s="264"/>
      <c r="S17" s="248"/>
      <c r="T17" s="249"/>
      <c r="U17" s="250"/>
      <c r="V17" s="264"/>
      <c r="W17" s="248" t="s">
        <v>583</v>
      </c>
      <c r="X17" s="249" t="s">
        <v>583</v>
      </c>
      <c r="Y17" s="250" t="s">
        <v>583</v>
      </c>
    </row>
    <row r="18" spans="1:25" s="252" customFormat="1" ht="12.75" customHeight="1">
      <c r="A18" s="253"/>
      <c r="B18" s="254"/>
      <c r="C18" s="248" t="s">
        <v>583</v>
      </c>
      <c r="D18" s="249" t="s">
        <v>583</v>
      </c>
      <c r="E18" s="250" t="s">
        <v>583</v>
      </c>
      <c r="F18" s="254"/>
      <c r="G18" s="248" t="s">
        <v>583</v>
      </c>
      <c r="H18" s="249" t="s">
        <v>583</v>
      </c>
      <c r="I18" s="250" t="s">
        <v>583</v>
      </c>
      <c r="J18" s="254"/>
      <c r="K18" s="248" t="s">
        <v>583</v>
      </c>
      <c r="L18" s="249" t="s">
        <v>583</v>
      </c>
      <c r="M18" s="250" t="s">
        <v>583</v>
      </c>
      <c r="N18" s="254"/>
      <c r="O18" s="248" t="s">
        <v>583</v>
      </c>
      <c r="P18" s="249" t="s">
        <v>583</v>
      </c>
      <c r="Q18" s="250" t="s">
        <v>583</v>
      </c>
      <c r="R18" s="264"/>
      <c r="S18" s="248"/>
      <c r="T18" s="249"/>
      <c r="U18" s="250"/>
      <c r="V18" s="264"/>
      <c r="W18" s="248" t="s">
        <v>583</v>
      </c>
      <c r="X18" s="249" t="s">
        <v>583</v>
      </c>
      <c r="Y18" s="250" t="s">
        <v>583</v>
      </c>
    </row>
    <row r="19" spans="1:25" s="252" customFormat="1" ht="12.75" customHeight="1">
      <c r="A19" s="253"/>
      <c r="B19" s="254"/>
      <c r="C19" s="248" t="s">
        <v>583</v>
      </c>
      <c r="D19" s="249" t="s">
        <v>583</v>
      </c>
      <c r="E19" s="250" t="s">
        <v>583</v>
      </c>
      <c r="F19" s="254"/>
      <c r="G19" s="248" t="s">
        <v>583</v>
      </c>
      <c r="H19" s="249" t="s">
        <v>583</v>
      </c>
      <c r="I19" s="250" t="s">
        <v>583</v>
      </c>
      <c r="J19" s="254"/>
      <c r="K19" s="248" t="s">
        <v>583</v>
      </c>
      <c r="L19" s="249" t="s">
        <v>583</v>
      </c>
      <c r="M19" s="250" t="s">
        <v>583</v>
      </c>
      <c r="N19" s="254"/>
      <c r="O19" s="248" t="s">
        <v>583</v>
      </c>
      <c r="P19" s="249" t="s">
        <v>583</v>
      </c>
      <c r="Q19" s="250" t="s">
        <v>583</v>
      </c>
      <c r="R19" s="264"/>
      <c r="S19" s="248"/>
      <c r="T19" s="249"/>
      <c r="U19" s="250"/>
      <c r="V19" s="264"/>
      <c r="W19" s="248" t="s">
        <v>583</v>
      </c>
      <c r="X19" s="249" t="s">
        <v>583</v>
      </c>
      <c r="Y19" s="250" t="s">
        <v>583</v>
      </c>
    </row>
    <row r="20" spans="1:25" s="252" customFormat="1" ht="12.75" customHeight="1">
      <c r="A20" s="253"/>
      <c r="B20" s="254"/>
      <c r="C20" s="248" t="s">
        <v>583</v>
      </c>
      <c r="D20" s="249" t="s">
        <v>583</v>
      </c>
      <c r="E20" s="250" t="s">
        <v>583</v>
      </c>
      <c r="F20" s="254"/>
      <c r="G20" s="248" t="s">
        <v>583</v>
      </c>
      <c r="H20" s="249" t="s">
        <v>583</v>
      </c>
      <c r="I20" s="250" t="s">
        <v>583</v>
      </c>
      <c r="J20" s="254"/>
      <c r="K20" s="248" t="s">
        <v>583</v>
      </c>
      <c r="L20" s="249" t="s">
        <v>583</v>
      </c>
      <c r="M20" s="250" t="s">
        <v>583</v>
      </c>
      <c r="N20" s="254"/>
      <c r="O20" s="248" t="s">
        <v>583</v>
      </c>
      <c r="P20" s="249" t="s">
        <v>583</v>
      </c>
      <c r="Q20" s="250" t="s">
        <v>583</v>
      </c>
      <c r="R20" s="264"/>
      <c r="S20" s="248"/>
      <c r="T20" s="249"/>
      <c r="U20" s="250"/>
      <c r="V20" s="264"/>
      <c r="W20" s="248" t="s">
        <v>583</v>
      </c>
      <c r="X20" s="249" t="s">
        <v>583</v>
      </c>
      <c r="Y20" s="250" t="s">
        <v>583</v>
      </c>
    </row>
    <row r="21" spans="1:25" s="252" customFormat="1" ht="12.75" hidden="1" customHeight="1">
      <c r="A21" s="253"/>
      <c r="B21" s="254"/>
      <c r="C21" s="248" t="s">
        <v>583</v>
      </c>
      <c r="D21" s="249" t="s">
        <v>583</v>
      </c>
      <c r="E21" s="250" t="s">
        <v>583</v>
      </c>
      <c r="F21" s="254"/>
      <c r="G21" s="248" t="s">
        <v>583</v>
      </c>
      <c r="H21" s="249" t="s">
        <v>583</v>
      </c>
      <c r="I21" s="250" t="s">
        <v>583</v>
      </c>
      <c r="J21" s="254"/>
      <c r="K21" s="248" t="s">
        <v>583</v>
      </c>
      <c r="L21" s="249" t="s">
        <v>583</v>
      </c>
      <c r="M21" s="250" t="s">
        <v>583</v>
      </c>
      <c r="N21" s="254"/>
      <c r="O21" s="248" t="s">
        <v>583</v>
      </c>
      <c r="P21" s="249" t="s">
        <v>583</v>
      </c>
      <c r="Q21" s="250" t="s">
        <v>583</v>
      </c>
      <c r="R21" s="264"/>
      <c r="S21" s="248"/>
      <c r="T21" s="249"/>
      <c r="U21" s="250"/>
      <c r="V21" s="264"/>
      <c r="W21" s="248" t="s">
        <v>583</v>
      </c>
      <c r="X21" s="249" t="s">
        <v>583</v>
      </c>
      <c r="Y21" s="250" t="s">
        <v>583</v>
      </c>
    </row>
    <row r="22" spans="1:25" s="252" customFormat="1" ht="12.75" hidden="1" customHeight="1">
      <c r="A22" s="253"/>
      <c r="B22" s="254"/>
      <c r="C22" s="248" t="s">
        <v>583</v>
      </c>
      <c r="D22" s="249" t="s">
        <v>583</v>
      </c>
      <c r="E22" s="250" t="s">
        <v>583</v>
      </c>
      <c r="F22" s="254"/>
      <c r="G22" s="248" t="s">
        <v>583</v>
      </c>
      <c r="H22" s="249" t="s">
        <v>583</v>
      </c>
      <c r="I22" s="250" t="s">
        <v>583</v>
      </c>
      <c r="J22" s="254"/>
      <c r="K22" s="248" t="s">
        <v>583</v>
      </c>
      <c r="L22" s="249" t="s">
        <v>583</v>
      </c>
      <c r="M22" s="250" t="s">
        <v>583</v>
      </c>
      <c r="N22" s="254"/>
      <c r="O22" s="248" t="s">
        <v>583</v>
      </c>
      <c r="P22" s="249" t="s">
        <v>583</v>
      </c>
      <c r="Q22" s="250" t="s">
        <v>583</v>
      </c>
      <c r="R22" s="264"/>
      <c r="S22" s="248"/>
      <c r="T22" s="249"/>
      <c r="U22" s="250"/>
      <c r="V22" s="264"/>
      <c r="W22" s="248" t="s">
        <v>583</v>
      </c>
      <c r="X22" s="249" t="s">
        <v>583</v>
      </c>
      <c r="Y22" s="250" t="s">
        <v>583</v>
      </c>
    </row>
    <row r="23" spans="1:25" s="252" customFormat="1" ht="12.75" hidden="1" customHeight="1">
      <c r="A23" s="253"/>
      <c r="B23" s="254"/>
      <c r="C23" s="248" t="s">
        <v>583</v>
      </c>
      <c r="D23" s="249" t="s">
        <v>583</v>
      </c>
      <c r="E23" s="250" t="s">
        <v>583</v>
      </c>
      <c r="F23" s="254"/>
      <c r="G23" s="248" t="s">
        <v>583</v>
      </c>
      <c r="H23" s="249" t="s">
        <v>583</v>
      </c>
      <c r="I23" s="250" t="s">
        <v>583</v>
      </c>
      <c r="J23" s="254"/>
      <c r="K23" s="248" t="s">
        <v>583</v>
      </c>
      <c r="L23" s="249" t="s">
        <v>583</v>
      </c>
      <c r="M23" s="250" t="s">
        <v>583</v>
      </c>
      <c r="N23" s="254"/>
      <c r="O23" s="248" t="s">
        <v>583</v>
      </c>
      <c r="P23" s="249" t="s">
        <v>583</v>
      </c>
      <c r="Q23" s="250" t="s">
        <v>583</v>
      </c>
      <c r="R23" s="264"/>
      <c r="S23" s="248"/>
      <c r="T23" s="249"/>
      <c r="U23" s="250"/>
      <c r="V23" s="264"/>
      <c r="W23" s="248" t="s">
        <v>583</v>
      </c>
      <c r="X23" s="249" t="s">
        <v>583</v>
      </c>
      <c r="Y23" s="250" t="s">
        <v>583</v>
      </c>
    </row>
    <row r="24" spans="1:25" s="252" customFormat="1" ht="12.75" hidden="1" customHeight="1">
      <c r="A24" s="253"/>
      <c r="B24" s="254"/>
      <c r="C24" s="248" t="s">
        <v>583</v>
      </c>
      <c r="D24" s="249" t="s">
        <v>583</v>
      </c>
      <c r="E24" s="250" t="s">
        <v>583</v>
      </c>
      <c r="F24" s="254"/>
      <c r="G24" s="248" t="s">
        <v>583</v>
      </c>
      <c r="H24" s="249" t="s">
        <v>583</v>
      </c>
      <c r="I24" s="250" t="s">
        <v>583</v>
      </c>
      <c r="J24" s="254"/>
      <c r="K24" s="248" t="s">
        <v>583</v>
      </c>
      <c r="L24" s="249" t="s">
        <v>583</v>
      </c>
      <c r="M24" s="250" t="s">
        <v>583</v>
      </c>
      <c r="N24" s="254"/>
      <c r="O24" s="248" t="s">
        <v>583</v>
      </c>
      <c r="P24" s="249" t="s">
        <v>583</v>
      </c>
      <c r="Q24" s="250" t="s">
        <v>583</v>
      </c>
      <c r="R24" s="264"/>
      <c r="S24" s="248"/>
      <c r="T24" s="249"/>
      <c r="U24" s="250"/>
      <c r="V24" s="264"/>
      <c r="W24" s="248" t="s">
        <v>583</v>
      </c>
      <c r="X24" s="249" t="s">
        <v>583</v>
      </c>
      <c r="Y24" s="250" t="s">
        <v>583</v>
      </c>
    </row>
    <row r="25" spans="1:25" s="252" customFormat="1" ht="12.75" hidden="1" customHeight="1">
      <c r="A25" s="253"/>
      <c r="B25" s="254"/>
      <c r="C25" s="248" t="s">
        <v>583</v>
      </c>
      <c r="D25" s="249" t="s">
        <v>583</v>
      </c>
      <c r="E25" s="250" t="s">
        <v>583</v>
      </c>
      <c r="F25" s="254"/>
      <c r="G25" s="248" t="s">
        <v>583</v>
      </c>
      <c r="H25" s="249" t="s">
        <v>583</v>
      </c>
      <c r="I25" s="250" t="s">
        <v>583</v>
      </c>
      <c r="J25" s="254"/>
      <c r="K25" s="248" t="s">
        <v>583</v>
      </c>
      <c r="L25" s="249" t="s">
        <v>583</v>
      </c>
      <c r="M25" s="250" t="s">
        <v>583</v>
      </c>
      <c r="N25" s="254"/>
      <c r="O25" s="248" t="s">
        <v>583</v>
      </c>
      <c r="P25" s="249" t="s">
        <v>583</v>
      </c>
      <c r="Q25" s="250" t="s">
        <v>583</v>
      </c>
      <c r="R25" s="264"/>
      <c r="S25" s="248"/>
      <c r="T25" s="249"/>
      <c r="U25" s="250"/>
      <c r="V25" s="264"/>
      <c r="W25" s="248" t="s">
        <v>583</v>
      </c>
      <c r="X25" s="249" t="s">
        <v>583</v>
      </c>
      <c r="Y25" s="250" t="s">
        <v>583</v>
      </c>
    </row>
    <row r="26" spans="1:25" s="252" customFormat="1" ht="12.75" hidden="1" customHeight="1">
      <c r="A26" s="253"/>
      <c r="B26" s="254"/>
      <c r="C26" s="248" t="s">
        <v>583</v>
      </c>
      <c r="D26" s="249" t="s">
        <v>583</v>
      </c>
      <c r="E26" s="250" t="s">
        <v>583</v>
      </c>
      <c r="F26" s="254"/>
      <c r="G26" s="248" t="s">
        <v>583</v>
      </c>
      <c r="H26" s="249" t="s">
        <v>583</v>
      </c>
      <c r="I26" s="250" t="s">
        <v>583</v>
      </c>
      <c r="J26" s="254"/>
      <c r="K26" s="248" t="s">
        <v>583</v>
      </c>
      <c r="L26" s="249" t="s">
        <v>583</v>
      </c>
      <c r="M26" s="250" t="s">
        <v>583</v>
      </c>
      <c r="N26" s="254"/>
      <c r="O26" s="248" t="s">
        <v>583</v>
      </c>
      <c r="P26" s="249" t="s">
        <v>583</v>
      </c>
      <c r="Q26" s="250" t="s">
        <v>583</v>
      </c>
      <c r="R26" s="264"/>
      <c r="S26" s="248"/>
      <c r="T26" s="249"/>
      <c r="U26" s="250"/>
      <c r="V26" s="264"/>
      <c r="W26" s="248" t="s">
        <v>583</v>
      </c>
      <c r="X26" s="249" t="s">
        <v>583</v>
      </c>
      <c r="Y26" s="250" t="s">
        <v>583</v>
      </c>
    </row>
    <row r="27" spans="1:25" s="252" customFormat="1" ht="12.75" hidden="1" customHeight="1">
      <c r="A27" s="253"/>
      <c r="B27" s="254"/>
      <c r="C27" s="248" t="s">
        <v>583</v>
      </c>
      <c r="D27" s="249" t="s">
        <v>583</v>
      </c>
      <c r="E27" s="250" t="s">
        <v>583</v>
      </c>
      <c r="F27" s="254"/>
      <c r="G27" s="248" t="s">
        <v>583</v>
      </c>
      <c r="H27" s="249" t="s">
        <v>583</v>
      </c>
      <c r="I27" s="250" t="s">
        <v>583</v>
      </c>
      <c r="J27" s="254"/>
      <c r="K27" s="248" t="s">
        <v>583</v>
      </c>
      <c r="L27" s="249" t="s">
        <v>583</v>
      </c>
      <c r="M27" s="250" t="s">
        <v>583</v>
      </c>
      <c r="N27" s="254"/>
      <c r="O27" s="248" t="s">
        <v>583</v>
      </c>
      <c r="P27" s="249" t="s">
        <v>583</v>
      </c>
      <c r="Q27" s="250" t="s">
        <v>583</v>
      </c>
      <c r="R27" s="264"/>
      <c r="S27" s="248"/>
      <c r="T27" s="249"/>
      <c r="U27" s="250"/>
      <c r="V27" s="264"/>
      <c r="W27" s="248" t="s">
        <v>583</v>
      </c>
      <c r="X27" s="249" t="s">
        <v>583</v>
      </c>
      <c r="Y27" s="250" t="s">
        <v>583</v>
      </c>
    </row>
    <row r="28" spans="1:25" s="252" customFormat="1" ht="12.75" hidden="1" customHeight="1">
      <c r="A28" s="253"/>
      <c r="B28" s="254"/>
      <c r="C28" s="248" t="s">
        <v>583</v>
      </c>
      <c r="D28" s="249" t="s">
        <v>583</v>
      </c>
      <c r="E28" s="250" t="s">
        <v>583</v>
      </c>
      <c r="F28" s="254"/>
      <c r="G28" s="248" t="s">
        <v>583</v>
      </c>
      <c r="H28" s="249" t="s">
        <v>583</v>
      </c>
      <c r="I28" s="250" t="s">
        <v>583</v>
      </c>
      <c r="J28" s="254"/>
      <c r="K28" s="248" t="s">
        <v>583</v>
      </c>
      <c r="L28" s="249" t="s">
        <v>583</v>
      </c>
      <c r="M28" s="250" t="s">
        <v>583</v>
      </c>
      <c r="N28" s="254"/>
      <c r="O28" s="248" t="s">
        <v>583</v>
      </c>
      <c r="P28" s="249" t="s">
        <v>583</v>
      </c>
      <c r="Q28" s="250" t="s">
        <v>583</v>
      </c>
      <c r="R28" s="264"/>
      <c r="S28" s="248"/>
      <c r="T28" s="249"/>
      <c r="U28" s="250"/>
      <c r="V28" s="264"/>
      <c r="W28" s="248" t="s">
        <v>583</v>
      </c>
      <c r="X28" s="249" t="s">
        <v>583</v>
      </c>
      <c r="Y28" s="250" t="s">
        <v>583</v>
      </c>
    </row>
    <row r="29" spans="1:25" s="252" customFormat="1" ht="12.75" hidden="1" customHeight="1">
      <c r="A29" s="253"/>
      <c r="B29" s="254"/>
      <c r="C29" s="248" t="s">
        <v>583</v>
      </c>
      <c r="D29" s="249" t="s">
        <v>583</v>
      </c>
      <c r="E29" s="250" t="s">
        <v>583</v>
      </c>
      <c r="F29" s="254"/>
      <c r="G29" s="248" t="s">
        <v>583</v>
      </c>
      <c r="H29" s="249" t="s">
        <v>583</v>
      </c>
      <c r="I29" s="250" t="s">
        <v>583</v>
      </c>
      <c r="J29" s="254"/>
      <c r="K29" s="248" t="s">
        <v>583</v>
      </c>
      <c r="L29" s="249" t="s">
        <v>583</v>
      </c>
      <c r="M29" s="250" t="s">
        <v>583</v>
      </c>
      <c r="N29" s="254"/>
      <c r="O29" s="248" t="s">
        <v>583</v>
      </c>
      <c r="P29" s="249" t="s">
        <v>583</v>
      </c>
      <c r="Q29" s="250" t="s">
        <v>583</v>
      </c>
      <c r="R29" s="264"/>
      <c r="S29" s="248"/>
      <c r="T29" s="249"/>
      <c r="U29" s="250"/>
      <c r="V29" s="264"/>
      <c r="W29" s="248" t="s">
        <v>583</v>
      </c>
      <c r="X29" s="249" t="s">
        <v>583</v>
      </c>
      <c r="Y29" s="250" t="s">
        <v>583</v>
      </c>
    </row>
    <row r="30" spans="1:25" s="252" customFormat="1" ht="12.75" hidden="1" customHeight="1">
      <c r="A30" s="253"/>
      <c r="B30" s="254"/>
      <c r="C30" s="248" t="s">
        <v>583</v>
      </c>
      <c r="D30" s="249" t="s">
        <v>583</v>
      </c>
      <c r="E30" s="250" t="s">
        <v>583</v>
      </c>
      <c r="F30" s="254"/>
      <c r="G30" s="248" t="s">
        <v>583</v>
      </c>
      <c r="H30" s="249" t="s">
        <v>583</v>
      </c>
      <c r="I30" s="250" t="s">
        <v>583</v>
      </c>
      <c r="J30" s="254"/>
      <c r="K30" s="248" t="s">
        <v>583</v>
      </c>
      <c r="L30" s="249" t="s">
        <v>583</v>
      </c>
      <c r="M30" s="250" t="s">
        <v>583</v>
      </c>
      <c r="N30" s="254"/>
      <c r="O30" s="248" t="s">
        <v>583</v>
      </c>
      <c r="P30" s="249" t="s">
        <v>583</v>
      </c>
      <c r="Q30" s="250" t="s">
        <v>583</v>
      </c>
      <c r="R30" s="264"/>
      <c r="S30" s="248"/>
      <c r="T30" s="249"/>
      <c r="U30" s="250"/>
      <c r="V30" s="264"/>
      <c r="W30" s="248" t="s">
        <v>583</v>
      </c>
      <c r="X30" s="249" t="s">
        <v>583</v>
      </c>
      <c r="Y30" s="250" t="s">
        <v>583</v>
      </c>
    </row>
    <row r="31" spans="1:25" s="252" customFormat="1" ht="12.75" hidden="1" customHeight="1">
      <c r="A31" s="253"/>
      <c r="B31" s="254"/>
      <c r="C31" s="248" t="s">
        <v>583</v>
      </c>
      <c r="D31" s="249" t="s">
        <v>583</v>
      </c>
      <c r="E31" s="250" t="s">
        <v>583</v>
      </c>
      <c r="F31" s="254"/>
      <c r="G31" s="248" t="s">
        <v>583</v>
      </c>
      <c r="H31" s="249" t="s">
        <v>583</v>
      </c>
      <c r="I31" s="250" t="s">
        <v>583</v>
      </c>
      <c r="J31" s="254"/>
      <c r="K31" s="248" t="s">
        <v>583</v>
      </c>
      <c r="L31" s="249" t="s">
        <v>583</v>
      </c>
      <c r="M31" s="250" t="s">
        <v>583</v>
      </c>
      <c r="N31" s="254"/>
      <c r="O31" s="248" t="s">
        <v>583</v>
      </c>
      <c r="P31" s="249" t="s">
        <v>583</v>
      </c>
      <c r="Q31" s="250" t="s">
        <v>583</v>
      </c>
      <c r="R31" s="264"/>
      <c r="S31" s="248" t="s">
        <v>583</v>
      </c>
      <c r="T31" s="249" t="s">
        <v>583</v>
      </c>
      <c r="U31" s="250" t="s">
        <v>583</v>
      </c>
      <c r="V31" s="264"/>
      <c r="W31" s="248" t="s">
        <v>583</v>
      </c>
      <c r="X31" s="249" t="s">
        <v>583</v>
      </c>
      <c r="Y31" s="250" t="s">
        <v>583</v>
      </c>
    </row>
    <row r="32" spans="1:25" s="252" customFormat="1" ht="12.75" hidden="1" customHeight="1">
      <c r="A32" s="253"/>
      <c r="B32" s="254"/>
      <c r="C32" s="248" t="s">
        <v>583</v>
      </c>
      <c r="D32" s="249" t="s">
        <v>583</v>
      </c>
      <c r="E32" s="250" t="s">
        <v>583</v>
      </c>
      <c r="F32" s="254"/>
      <c r="G32" s="248" t="s">
        <v>583</v>
      </c>
      <c r="H32" s="249" t="s">
        <v>583</v>
      </c>
      <c r="I32" s="250" t="s">
        <v>583</v>
      </c>
      <c r="J32" s="254"/>
      <c r="K32" s="248" t="s">
        <v>583</v>
      </c>
      <c r="L32" s="249" t="s">
        <v>583</v>
      </c>
      <c r="M32" s="250" t="s">
        <v>583</v>
      </c>
      <c r="N32" s="254"/>
      <c r="O32" s="248" t="s">
        <v>583</v>
      </c>
      <c r="P32" s="249" t="s">
        <v>583</v>
      </c>
      <c r="Q32" s="250" t="s">
        <v>583</v>
      </c>
      <c r="R32" s="264"/>
      <c r="S32" s="248" t="s">
        <v>583</v>
      </c>
      <c r="T32" s="249" t="s">
        <v>583</v>
      </c>
      <c r="U32" s="250" t="s">
        <v>583</v>
      </c>
      <c r="V32" s="264"/>
      <c r="W32" s="248" t="s">
        <v>583</v>
      </c>
      <c r="X32" s="249" t="s">
        <v>583</v>
      </c>
      <c r="Y32" s="250" t="s">
        <v>583</v>
      </c>
    </row>
    <row r="33" spans="1:25" s="252" customFormat="1" ht="12.75" hidden="1" customHeight="1">
      <c r="A33" s="253"/>
      <c r="B33" s="254"/>
      <c r="C33" s="248" t="s">
        <v>583</v>
      </c>
      <c r="D33" s="249" t="s">
        <v>583</v>
      </c>
      <c r="E33" s="250" t="s">
        <v>583</v>
      </c>
      <c r="F33" s="254"/>
      <c r="G33" s="248" t="s">
        <v>583</v>
      </c>
      <c r="H33" s="249" t="s">
        <v>583</v>
      </c>
      <c r="I33" s="250" t="s">
        <v>583</v>
      </c>
      <c r="J33" s="254"/>
      <c r="K33" s="248" t="s">
        <v>583</v>
      </c>
      <c r="L33" s="249" t="s">
        <v>583</v>
      </c>
      <c r="M33" s="250" t="s">
        <v>583</v>
      </c>
      <c r="N33" s="254"/>
      <c r="O33" s="248" t="s">
        <v>583</v>
      </c>
      <c r="P33" s="249" t="s">
        <v>583</v>
      </c>
      <c r="Q33" s="250" t="s">
        <v>583</v>
      </c>
      <c r="R33" s="264"/>
      <c r="S33" s="248" t="s">
        <v>583</v>
      </c>
      <c r="T33" s="249" t="s">
        <v>583</v>
      </c>
      <c r="U33" s="250" t="s">
        <v>583</v>
      </c>
      <c r="V33" s="264"/>
      <c r="W33" s="248" t="s">
        <v>583</v>
      </c>
      <c r="X33" s="249" t="s">
        <v>583</v>
      </c>
      <c r="Y33" s="250" t="s">
        <v>583</v>
      </c>
    </row>
    <row r="34" spans="1:25" s="252" customFormat="1" ht="12.75" hidden="1" customHeight="1">
      <c r="A34" s="253"/>
      <c r="B34" s="254"/>
      <c r="C34" s="248" t="s">
        <v>583</v>
      </c>
      <c r="D34" s="249" t="s">
        <v>583</v>
      </c>
      <c r="E34" s="250" t="s">
        <v>583</v>
      </c>
      <c r="F34" s="254"/>
      <c r="G34" s="248" t="s">
        <v>583</v>
      </c>
      <c r="H34" s="249" t="s">
        <v>583</v>
      </c>
      <c r="I34" s="250" t="s">
        <v>583</v>
      </c>
      <c r="J34" s="254"/>
      <c r="K34" s="248" t="s">
        <v>583</v>
      </c>
      <c r="L34" s="249" t="s">
        <v>583</v>
      </c>
      <c r="M34" s="250" t="s">
        <v>583</v>
      </c>
      <c r="N34" s="254"/>
      <c r="O34" s="248" t="s">
        <v>583</v>
      </c>
      <c r="P34" s="249" t="s">
        <v>583</v>
      </c>
      <c r="Q34" s="250" t="s">
        <v>583</v>
      </c>
      <c r="R34" s="264"/>
      <c r="S34" s="248" t="s">
        <v>583</v>
      </c>
      <c r="T34" s="249" t="s">
        <v>583</v>
      </c>
      <c r="U34" s="250" t="s">
        <v>583</v>
      </c>
      <c r="V34" s="264"/>
      <c r="W34" s="248" t="s">
        <v>583</v>
      </c>
      <c r="X34" s="249" t="s">
        <v>583</v>
      </c>
      <c r="Y34" s="250" t="s">
        <v>583</v>
      </c>
    </row>
    <row r="35" spans="1:25" s="252" customFormat="1" ht="12.75" hidden="1" customHeight="1">
      <c r="A35" s="253"/>
      <c r="B35" s="254"/>
      <c r="C35" s="248" t="s">
        <v>583</v>
      </c>
      <c r="D35" s="249" t="s">
        <v>583</v>
      </c>
      <c r="E35" s="250" t="s">
        <v>583</v>
      </c>
      <c r="F35" s="254"/>
      <c r="G35" s="248" t="s">
        <v>583</v>
      </c>
      <c r="H35" s="249" t="s">
        <v>583</v>
      </c>
      <c r="I35" s="250" t="s">
        <v>583</v>
      </c>
      <c r="J35" s="254"/>
      <c r="K35" s="248" t="s">
        <v>583</v>
      </c>
      <c r="L35" s="249" t="s">
        <v>583</v>
      </c>
      <c r="M35" s="250" t="s">
        <v>583</v>
      </c>
      <c r="N35" s="254"/>
      <c r="O35" s="248" t="s">
        <v>583</v>
      </c>
      <c r="P35" s="249" t="s">
        <v>583</v>
      </c>
      <c r="Q35" s="250" t="s">
        <v>583</v>
      </c>
      <c r="R35" s="264"/>
      <c r="S35" s="248" t="s">
        <v>583</v>
      </c>
      <c r="T35" s="249" t="s">
        <v>583</v>
      </c>
      <c r="U35" s="250" t="s">
        <v>583</v>
      </c>
      <c r="V35" s="264"/>
      <c r="W35" s="248" t="s">
        <v>583</v>
      </c>
      <c r="X35" s="249" t="s">
        <v>583</v>
      </c>
      <c r="Y35" s="250" t="s">
        <v>583</v>
      </c>
    </row>
    <row r="36" spans="1:25" s="252" customFormat="1" ht="12.75" hidden="1" customHeight="1">
      <c r="A36" s="253"/>
      <c r="B36" s="254"/>
      <c r="C36" s="248" t="s">
        <v>583</v>
      </c>
      <c r="D36" s="249" t="s">
        <v>583</v>
      </c>
      <c r="E36" s="250" t="s">
        <v>583</v>
      </c>
      <c r="F36" s="254"/>
      <c r="G36" s="248" t="s">
        <v>583</v>
      </c>
      <c r="H36" s="249" t="s">
        <v>583</v>
      </c>
      <c r="I36" s="250" t="s">
        <v>583</v>
      </c>
      <c r="J36" s="254"/>
      <c r="K36" s="248" t="s">
        <v>583</v>
      </c>
      <c r="L36" s="249" t="s">
        <v>583</v>
      </c>
      <c r="M36" s="250" t="s">
        <v>583</v>
      </c>
      <c r="N36" s="254"/>
      <c r="O36" s="248" t="s">
        <v>583</v>
      </c>
      <c r="P36" s="249" t="s">
        <v>583</v>
      </c>
      <c r="Q36" s="250" t="s">
        <v>583</v>
      </c>
      <c r="R36" s="264"/>
      <c r="S36" s="248" t="s">
        <v>583</v>
      </c>
      <c r="T36" s="249" t="s">
        <v>583</v>
      </c>
      <c r="U36" s="250" t="s">
        <v>583</v>
      </c>
      <c r="V36" s="264"/>
      <c r="W36" s="248" t="s">
        <v>583</v>
      </c>
      <c r="X36" s="249" t="s">
        <v>583</v>
      </c>
      <c r="Y36" s="250" t="s">
        <v>583</v>
      </c>
    </row>
    <row r="37" spans="1:25" s="252" customFormat="1" ht="12.75" hidden="1" customHeight="1">
      <c r="A37" s="253"/>
      <c r="B37" s="254"/>
      <c r="C37" s="248" t="s">
        <v>583</v>
      </c>
      <c r="D37" s="249" t="s">
        <v>583</v>
      </c>
      <c r="E37" s="250" t="s">
        <v>583</v>
      </c>
      <c r="F37" s="254"/>
      <c r="G37" s="248" t="s">
        <v>583</v>
      </c>
      <c r="H37" s="249" t="s">
        <v>583</v>
      </c>
      <c r="I37" s="250" t="s">
        <v>583</v>
      </c>
      <c r="J37" s="254"/>
      <c r="K37" s="248" t="s">
        <v>583</v>
      </c>
      <c r="L37" s="249" t="s">
        <v>583</v>
      </c>
      <c r="M37" s="250" t="s">
        <v>583</v>
      </c>
      <c r="N37" s="254"/>
      <c r="O37" s="248" t="s">
        <v>583</v>
      </c>
      <c r="P37" s="249" t="s">
        <v>583</v>
      </c>
      <c r="Q37" s="250" t="s">
        <v>583</v>
      </c>
      <c r="R37" s="264"/>
      <c r="S37" s="248" t="s">
        <v>583</v>
      </c>
      <c r="T37" s="249" t="s">
        <v>583</v>
      </c>
      <c r="U37" s="250" t="s">
        <v>583</v>
      </c>
      <c r="V37" s="264"/>
      <c r="W37" s="248" t="s">
        <v>583</v>
      </c>
      <c r="X37" s="249" t="s">
        <v>583</v>
      </c>
      <c r="Y37" s="250" t="s">
        <v>583</v>
      </c>
    </row>
    <row r="38" spans="1:25" s="252" customFormat="1" ht="12.75" hidden="1" customHeight="1">
      <c r="A38" s="253"/>
      <c r="B38" s="254"/>
      <c r="C38" s="248" t="s">
        <v>583</v>
      </c>
      <c r="D38" s="249" t="s">
        <v>583</v>
      </c>
      <c r="E38" s="250" t="s">
        <v>583</v>
      </c>
      <c r="F38" s="254"/>
      <c r="G38" s="248" t="s">
        <v>583</v>
      </c>
      <c r="H38" s="249" t="s">
        <v>583</v>
      </c>
      <c r="I38" s="250" t="s">
        <v>583</v>
      </c>
      <c r="J38" s="254"/>
      <c r="K38" s="248" t="s">
        <v>583</v>
      </c>
      <c r="L38" s="249" t="s">
        <v>583</v>
      </c>
      <c r="M38" s="250" t="s">
        <v>583</v>
      </c>
      <c r="N38" s="254"/>
      <c r="O38" s="248" t="s">
        <v>583</v>
      </c>
      <c r="P38" s="249" t="s">
        <v>583</v>
      </c>
      <c r="Q38" s="250" t="s">
        <v>583</v>
      </c>
      <c r="R38" s="264"/>
      <c r="S38" s="248" t="s">
        <v>583</v>
      </c>
      <c r="T38" s="249" t="s">
        <v>583</v>
      </c>
      <c r="U38" s="250" t="s">
        <v>583</v>
      </c>
      <c r="V38" s="264"/>
      <c r="W38" s="248" t="s">
        <v>583</v>
      </c>
      <c r="X38" s="249" t="s">
        <v>583</v>
      </c>
      <c r="Y38" s="250" t="s">
        <v>583</v>
      </c>
    </row>
    <row r="39" spans="1:25" s="252" customFormat="1" ht="12.75" hidden="1" customHeight="1">
      <c r="A39" s="253"/>
      <c r="B39" s="254"/>
      <c r="C39" s="248" t="s">
        <v>583</v>
      </c>
      <c r="D39" s="249" t="s">
        <v>583</v>
      </c>
      <c r="E39" s="250" t="s">
        <v>583</v>
      </c>
      <c r="F39" s="254"/>
      <c r="G39" s="248" t="s">
        <v>583</v>
      </c>
      <c r="H39" s="249" t="s">
        <v>583</v>
      </c>
      <c r="I39" s="250" t="s">
        <v>583</v>
      </c>
      <c r="J39" s="254"/>
      <c r="K39" s="248" t="s">
        <v>583</v>
      </c>
      <c r="L39" s="249" t="s">
        <v>583</v>
      </c>
      <c r="M39" s="250" t="s">
        <v>583</v>
      </c>
      <c r="N39" s="254"/>
      <c r="O39" s="248" t="s">
        <v>583</v>
      </c>
      <c r="P39" s="249" t="s">
        <v>583</v>
      </c>
      <c r="Q39" s="250" t="s">
        <v>583</v>
      </c>
      <c r="R39" s="264"/>
      <c r="S39" s="248" t="s">
        <v>583</v>
      </c>
      <c r="T39" s="249" t="s">
        <v>583</v>
      </c>
      <c r="U39" s="250" t="s">
        <v>583</v>
      </c>
      <c r="V39" s="264"/>
      <c r="W39" s="248" t="s">
        <v>583</v>
      </c>
      <c r="X39" s="249" t="s">
        <v>583</v>
      </c>
      <c r="Y39" s="250" t="s">
        <v>583</v>
      </c>
    </row>
    <row r="40" spans="1:25" s="252" customFormat="1" ht="12.75" hidden="1" customHeight="1">
      <c r="A40" s="253"/>
      <c r="B40" s="254"/>
      <c r="C40" s="248" t="s">
        <v>583</v>
      </c>
      <c r="D40" s="249" t="s">
        <v>583</v>
      </c>
      <c r="E40" s="250" t="s">
        <v>583</v>
      </c>
      <c r="F40" s="254"/>
      <c r="G40" s="248" t="s">
        <v>583</v>
      </c>
      <c r="H40" s="249" t="s">
        <v>583</v>
      </c>
      <c r="I40" s="250" t="s">
        <v>583</v>
      </c>
      <c r="J40" s="254"/>
      <c r="K40" s="248" t="s">
        <v>583</v>
      </c>
      <c r="L40" s="249" t="s">
        <v>583</v>
      </c>
      <c r="M40" s="250" t="s">
        <v>583</v>
      </c>
      <c r="N40" s="254"/>
      <c r="O40" s="248" t="s">
        <v>583</v>
      </c>
      <c r="P40" s="249" t="s">
        <v>583</v>
      </c>
      <c r="Q40" s="250" t="s">
        <v>583</v>
      </c>
      <c r="R40" s="264"/>
      <c r="S40" s="248" t="s">
        <v>583</v>
      </c>
      <c r="T40" s="249" t="s">
        <v>583</v>
      </c>
      <c r="U40" s="250" t="s">
        <v>583</v>
      </c>
      <c r="V40" s="264"/>
      <c r="W40" s="248" t="s">
        <v>583</v>
      </c>
      <c r="X40" s="249" t="s">
        <v>583</v>
      </c>
      <c r="Y40" s="250" t="s">
        <v>583</v>
      </c>
    </row>
    <row r="41" spans="1:25" s="252" customFormat="1" ht="12.75" hidden="1" customHeight="1">
      <c r="A41" s="253"/>
      <c r="B41" s="254"/>
      <c r="C41" s="248" t="s">
        <v>583</v>
      </c>
      <c r="D41" s="249" t="s">
        <v>583</v>
      </c>
      <c r="E41" s="250" t="s">
        <v>583</v>
      </c>
      <c r="F41" s="254"/>
      <c r="G41" s="248" t="s">
        <v>583</v>
      </c>
      <c r="H41" s="249" t="s">
        <v>583</v>
      </c>
      <c r="I41" s="250" t="s">
        <v>583</v>
      </c>
      <c r="J41" s="254"/>
      <c r="K41" s="248" t="s">
        <v>583</v>
      </c>
      <c r="L41" s="249" t="s">
        <v>583</v>
      </c>
      <c r="M41" s="250" t="s">
        <v>583</v>
      </c>
      <c r="N41" s="254"/>
      <c r="O41" s="248" t="s">
        <v>583</v>
      </c>
      <c r="P41" s="249" t="s">
        <v>583</v>
      </c>
      <c r="Q41" s="250" t="s">
        <v>583</v>
      </c>
      <c r="R41" s="264"/>
      <c r="S41" s="248" t="s">
        <v>583</v>
      </c>
      <c r="T41" s="249" t="s">
        <v>583</v>
      </c>
      <c r="U41" s="250" t="s">
        <v>583</v>
      </c>
      <c r="V41" s="264"/>
      <c r="W41" s="248" t="s">
        <v>583</v>
      </c>
      <c r="X41" s="249" t="s">
        <v>583</v>
      </c>
      <c r="Y41" s="250" t="s">
        <v>583</v>
      </c>
    </row>
    <row r="42" spans="1:25" s="252" customFormat="1" ht="12.75" hidden="1" customHeight="1">
      <c r="A42" s="253"/>
      <c r="B42" s="254"/>
      <c r="C42" s="248" t="s">
        <v>583</v>
      </c>
      <c r="D42" s="249" t="s">
        <v>583</v>
      </c>
      <c r="E42" s="250" t="s">
        <v>583</v>
      </c>
      <c r="F42" s="254"/>
      <c r="G42" s="248" t="s">
        <v>583</v>
      </c>
      <c r="H42" s="249" t="s">
        <v>583</v>
      </c>
      <c r="I42" s="250" t="s">
        <v>583</v>
      </c>
      <c r="J42" s="254"/>
      <c r="K42" s="248" t="s">
        <v>583</v>
      </c>
      <c r="L42" s="249" t="s">
        <v>583</v>
      </c>
      <c r="M42" s="250" t="s">
        <v>583</v>
      </c>
      <c r="N42" s="254"/>
      <c r="O42" s="248" t="s">
        <v>583</v>
      </c>
      <c r="P42" s="249" t="s">
        <v>583</v>
      </c>
      <c r="Q42" s="250" t="s">
        <v>583</v>
      </c>
      <c r="R42" s="264"/>
      <c r="S42" s="248" t="s">
        <v>583</v>
      </c>
      <c r="T42" s="249" t="s">
        <v>583</v>
      </c>
      <c r="U42" s="250" t="s">
        <v>583</v>
      </c>
      <c r="V42" s="264"/>
      <c r="W42" s="248" t="s">
        <v>583</v>
      </c>
      <c r="X42" s="249" t="s">
        <v>583</v>
      </c>
      <c r="Y42" s="250" t="s">
        <v>583</v>
      </c>
    </row>
    <row r="43" spans="1:25" s="252" customFormat="1" ht="12.75" hidden="1" customHeight="1">
      <c r="A43" s="253"/>
      <c r="B43" s="254"/>
      <c r="C43" s="248" t="s">
        <v>583</v>
      </c>
      <c r="D43" s="249" t="s">
        <v>583</v>
      </c>
      <c r="E43" s="250" t="s">
        <v>583</v>
      </c>
      <c r="F43" s="254"/>
      <c r="G43" s="248" t="s">
        <v>583</v>
      </c>
      <c r="H43" s="249" t="s">
        <v>583</v>
      </c>
      <c r="I43" s="250" t="s">
        <v>583</v>
      </c>
      <c r="J43" s="254"/>
      <c r="K43" s="248" t="s">
        <v>583</v>
      </c>
      <c r="L43" s="249" t="s">
        <v>583</v>
      </c>
      <c r="M43" s="250" t="s">
        <v>583</v>
      </c>
      <c r="N43" s="254"/>
      <c r="O43" s="248" t="s">
        <v>583</v>
      </c>
      <c r="P43" s="249" t="s">
        <v>583</v>
      </c>
      <c r="Q43" s="250" t="s">
        <v>583</v>
      </c>
      <c r="R43" s="264"/>
      <c r="S43" s="248" t="s">
        <v>583</v>
      </c>
      <c r="T43" s="249" t="s">
        <v>583</v>
      </c>
      <c r="U43" s="250" t="s">
        <v>583</v>
      </c>
      <c r="V43" s="264"/>
      <c r="W43" s="248" t="s">
        <v>583</v>
      </c>
      <c r="X43" s="249" t="s">
        <v>583</v>
      </c>
      <c r="Y43" s="250" t="s">
        <v>583</v>
      </c>
    </row>
    <row r="44" spans="1:25" s="252" customFormat="1" ht="12.75" hidden="1" customHeight="1">
      <c r="A44" s="253"/>
      <c r="B44" s="254"/>
      <c r="C44" s="248" t="s">
        <v>583</v>
      </c>
      <c r="D44" s="249" t="s">
        <v>583</v>
      </c>
      <c r="E44" s="250" t="s">
        <v>583</v>
      </c>
      <c r="F44" s="254"/>
      <c r="G44" s="248" t="s">
        <v>583</v>
      </c>
      <c r="H44" s="249" t="s">
        <v>583</v>
      </c>
      <c r="I44" s="250" t="s">
        <v>583</v>
      </c>
      <c r="J44" s="254"/>
      <c r="K44" s="248" t="s">
        <v>583</v>
      </c>
      <c r="L44" s="249" t="s">
        <v>583</v>
      </c>
      <c r="M44" s="250" t="s">
        <v>583</v>
      </c>
      <c r="N44" s="254"/>
      <c r="O44" s="248" t="s">
        <v>583</v>
      </c>
      <c r="P44" s="249" t="s">
        <v>583</v>
      </c>
      <c r="Q44" s="250" t="s">
        <v>583</v>
      </c>
      <c r="R44" s="264"/>
      <c r="S44" s="248" t="s">
        <v>583</v>
      </c>
      <c r="T44" s="249" t="s">
        <v>583</v>
      </c>
      <c r="U44" s="250" t="s">
        <v>583</v>
      </c>
      <c r="V44" s="264"/>
      <c r="W44" s="248" t="s">
        <v>583</v>
      </c>
      <c r="X44" s="249" t="s">
        <v>583</v>
      </c>
      <c r="Y44" s="250" t="s">
        <v>583</v>
      </c>
    </row>
    <row r="45" spans="1:25" s="252" customFormat="1" ht="12.75" customHeight="1">
      <c r="A45" s="255">
        <f>SUM(D45,H45,L45,P45,T45,X45)</f>
        <v>26590</v>
      </c>
      <c r="B45" s="254"/>
      <c r="C45" s="256" t="s">
        <v>557</v>
      </c>
      <c r="D45" s="257">
        <f>SUBTOTAL(9,D6:D44)</f>
        <v>3890</v>
      </c>
      <c r="E45" s="258">
        <f>SUM(E6:E44)</f>
        <v>0</v>
      </c>
      <c r="F45" s="254"/>
      <c r="G45" s="256" t="s">
        <v>557</v>
      </c>
      <c r="H45" s="257">
        <f>SUBTOTAL(9,H6:H44)</f>
        <v>2210</v>
      </c>
      <c r="I45" s="258">
        <f>SUM(I6:I44)</f>
        <v>0</v>
      </c>
      <c r="J45" s="254"/>
      <c r="K45" s="256" t="s">
        <v>557</v>
      </c>
      <c r="L45" s="257">
        <f>SUBTOTAL(9,L6:L44)</f>
        <v>0</v>
      </c>
      <c r="M45" s="258">
        <f>SUM(M6:M44)</f>
        <v>0</v>
      </c>
      <c r="N45" s="254"/>
      <c r="O45" s="256" t="s">
        <v>557</v>
      </c>
      <c r="P45" s="257">
        <f>SUBTOTAL(9,P6:P44)</f>
        <v>20490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556</v>
      </c>
      <c r="B47" s="320" t="s">
        <v>575</v>
      </c>
      <c r="C47" s="548" t="s">
        <v>609</v>
      </c>
      <c r="D47" s="549"/>
      <c r="E47" s="550"/>
      <c r="F47" s="321" t="s">
        <v>576</v>
      </c>
      <c r="G47" s="548" t="s">
        <v>577</v>
      </c>
      <c r="H47" s="549"/>
      <c r="I47" s="550"/>
      <c r="J47" s="320" t="s">
        <v>578</v>
      </c>
      <c r="K47" s="548" t="s">
        <v>579</v>
      </c>
      <c r="L47" s="549"/>
      <c r="M47" s="550"/>
      <c r="N47" s="321" t="s">
        <v>580</v>
      </c>
      <c r="O47" s="548" t="s">
        <v>556</v>
      </c>
      <c r="P47" s="549"/>
      <c r="Q47" s="550"/>
      <c r="R47" s="322" t="s">
        <v>583</v>
      </c>
      <c r="S47" s="323"/>
      <c r="T47" s="324"/>
      <c r="U47" s="325"/>
      <c r="V47" s="322" t="s">
        <v>583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584</v>
      </c>
      <c r="C48" s="336" t="s">
        <v>585</v>
      </c>
      <c r="D48" s="243" t="s">
        <v>586</v>
      </c>
      <c r="E48" s="243"/>
      <c r="F48" s="241" t="s">
        <v>584</v>
      </c>
      <c r="G48" s="336" t="s">
        <v>585</v>
      </c>
      <c r="H48" s="243" t="s">
        <v>586</v>
      </c>
      <c r="I48" s="243"/>
      <c r="J48" s="241" t="s">
        <v>584</v>
      </c>
      <c r="K48" s="336" t="s">
        <v>585</v>
      </c>
      <c r="L48" s="243" t="s">
        <v>586</v>
      </c>
      <c r="M48" s="243"/>
      <c r="N48" s="241" t="s">
        <v>584</v>
      </c>
      <c r="O48" s="336" t="s">
        <v>585</v>
      </c>
      <c r="P48" s="243" t="s">
        <v>586</v>
      </c>
      <c r="Q48" s="243"/>
      <c r="R48" s="241" t="s">
        <v>584</v>
      </c>
      <c r="S48" s="336" t="s">
        <v>585</v>
      </c>
      <c r="T48" s="243" t="s">
        <v>586</v>
      </c>
      <c r="U48" s="245"/>
      <c r="V48" s="241" t="s">
        <v>584</v>
      </c>
      <c r="W48" s="336" t="s">
        <v>585</v>
      </c>
      <c r="X48" s="243" t="s">
        <v>586</v>
      </c>
      <c r="Y48" s="245"/>
    </row>
    <row r="49" spans="1:25" s="252" customFormat="1" ht="12.75" customHeight="1">
      <c r="A49" s="326">
        <v>108</v>
      </c>
      <c r="B49" s="247" t="s">
        <v>785</v>
      </c>
      <c r="C49" s="248" t="s">
        <v>140</v>
      </c>
      <c r="D49" s="249">
        <v>1710</v>
      </c>
      <c r="E49" s="250">
        <v>0</v>
      </c>
      <c r="F49" s="247" t="s">
        <v>783</v>
      </c>
      <c r="G49" s="248" t="s">
        <v>74</v>
      </c>
      <c r="H49" s="249">
        <v>1200</v>
      </c>
      <c r="I49" s="250">
        <v>0</v>
      </c>
      <c r="J49" s="247"/>
      <c r="K49" s="248" t="s">
        <v>583</v>
      </c>
      <c r="L49" s="267" t="s">
        <v>583</v>
      </c>
      <c r="M49" s="250" t="s">
        <v>583</v>
      </c>
      <c r="N49" s="247" t="s">
        <v>784</v>
      </c>
      <c r="O49" s="248" t="s">
        <v>2496</v>
      </c>
      <c r="P49" s="267">
        <v>5010</v>
      </c>
      <c r="Q49" s="250">
        <v>0</v>
      </c>
      <c r="R49" s="268"/>
      <c r="S49" s="248"/>
      <c r="T49" s="267"/>
      <c r="U49" s="250"/>
      <c r="V49" s="268"/>
      <c r="W49" s="248" t="s">
        <v>583</v>
      </c>
      <c r="X49" s="267" t="s">
        <v>583</v>
      </c>
      <c r="Y49" s="250" t="s">
        <v>583</v>
      </c>
    </row>
    <row r="50" spans="1:25" s="252" customFormat="1" ht="12.75" customHeight="1">
      <c r="A50" s="554" t="s">
        <v>1809</v>
      </c>
      <c r="B50" s="251" t="s">
        <v>788</v>
      </c>
      <c r="C50" s="248" t="s">
        <v>139</v>
      </c>
      <c r="D50" s="249">
        <v>2270</v>
      </c>
      <c r="E50" s="250">
        <v>0</v>
      </c>
      <c r="F50" s="251" t="s">
        <v>786</v>
      </c>
      <c r="G50" s="248" t="s">
        <v>141</v>
      </c>
      <c r="H50" s="249">
        <v>730</v>
      </c>
      <c r="I50" s="250">
        <v>0</v>
      </c>
      <c r="J50" s="251"/>
      <c r="K50" s="248" t="s">
        <v>583</v>
      </c>
      <c r="L50" s="267" t="s">
        <v>583</v>
      </c>
      <c r="M50" s="250" t="s">
        <v>583</v>
      </c>
      <c r="N50" s="251" t="s">
        <v>787</v>
      </c>
      <c r="O50" s="248" t="s">
        <v>2024</v>
      </c>
      <c r="P50" s="267">
        <v>4110</v>
      </c>
      <c r="Q50" s="250">
        <v>0</v>
      </c>
      <c r="R50" s="269"/>
      <c r="S50" s="248"/>
      <c r="T50" s="267"/>
      <c r="U50" s="250"/>
      <c r="V50" s="269"/>
      <c r="W50" s="248" t="s">
        <v>583</v>
      </c>
      <c r="X50" s="267" t="s">
        <v>583</v>
      </c>
      <c r="Y50" s="250" t="s">
        <v>583</v>
      </c>
    </row>
    <row r="51" spans="1:25" s="252" customFormat="1" ht="12.75" customHeight="1">
      <c r="A51" s="554"/>
      <c r="B51" s="251"/>
      <c r="C51" s="248" t="s">
        <v>583</v>
      </c>
      <c r="D51" s="249" t="s">
        <v>583</v>
      </c>
      <c r="E51" s="250" t="s">
        <v>583</v>
      </c>
      <c r="F51" s="251" t="s">
        <v>789</v>
      </c>
      <c r="G51" s="248" t="s">
        <v>142</v>
      </c>
      <c r="H51" s="249">
        <v>530</v>
      </c>
      <c r="I51" s="250">
        <v>0</v>
      </c>
      <c r="J51" s="251"/>
      <c r="K51" s="248" t="s">
        <v>583</v>
      </c>
      <c r="L51" s="267" t="s">
        <v>583</v>
      </c>
      <c r="M51" s="250" t="s">
        <v>583</v>
      </c>
      <c r="N51" s="251" t="s">
        <v>790</v>
      </c>
      <c r="O51" s="248" t="s">
        <v>2497</v>
      </c>
      <c r="P51" s="267">
        <v>2150</v>
      </c>
      <c r="Q51" s="250">
        <v>0</v>
      </c>
      <c r="R51" s="269"/>
      <c r="S51" s="248"/>
      <c r="T51" s="267"/>
      <c r="U51" s="250"/>
      <c r="V51" s="269"/>
      <c r="W51" s="248" t="s">
        <v>583</v>
      </c>
      <c r="X51" s="267" t="s">
        <v>583</v>
      </c>
      <c r="Y51" s="250" t="s">
        <v>583</v>
      </c>
    </row>
    <row r="52" spans="1:25" s="252" customFormat="1" ht="12.75" customHeight="1">
      <c r="A52" s="554"/>
      <c r="B52" s="287"/>
      <c r="C52" s="248" t="s">
        <v>583</v>
      </c>
      <c r="D52" s="249" t="s">
        <v>583</v>
      </c>
      <c r="E52" s="250">
        <v>0</v>
      </c>
      <c r="F52" s="275"/>
      <c r="G52" s="248" t="s">
        <v>583</v>
      </c>
      <c r="H52" s="249" t="s">
        <v>583</v>
      </c>
      <c r="I52" s="250" t="s">
        <v>583</v>
      </c>
      <c r="J52" s="251"/>
      <c r="K52" s="248" t="s">
        <v>583</v>
      </c>
      <c r="L52" s="267" t="s">
        <v>583</v>
      </c>
      <c r="M52" s="250" t="s">
        <v>583</v>
      </c>
      <c r="N52" s="251" t="s">
        <v>791</v>
      </c>
      <c r="O52" s="248" t="s">
        <v>2498</v>
      </c>
      <c r="P52" s="267">
        <v>4540</v>
      </c>
      <c r="Q52" s="250">
        <v>0</v>
      </c>
      <c r="R52" s="269"/>
      <c r="S52" s="248"/>
      <c r="T52" s="267"/>
      <c r="U52" s="250"/>
      <c r="V52" s="269"/>
      <c r="W52" s="248" t="s">
        <v>583</v>
      </c>
      <c r="X52" s="267" t="s">
        <v>583</v>
      </c>
      <c r="Y52" s="250" t="s">
        <v>583</v>
      </c>
    </row>
    <row r="53" spans="1:25" s="252" customFormat="1" ht="12.75" customHeight="1">
      <c r="A53" s="554"/>
      <c r="B53" s="287"/>
      <c r="C53" s="248" t="s">
        <v>583</v>
      </c>
      <c r="D53" s="249" t="s">
        <v>583</v>
      </c>
      <c r="E53" s="250" t="s">
        <v>583</v>
      </c>
      <c r="F53" s="275"/>
      <c r="G53" s="248" t="s">
        <v>583</v>
      </c>
      <c r="H53" s="249" t="s">
        <v>583</v>
      </c>
      <c r="I53" s="250">
        <v>0</v>
      </c>
      <c r="J53" s="275"/>
      <c r="K53" s="248" t="s">
        <v>583</v>
      </c>
      <c r="L53" s="267" t="s">
        <v>583</v>
      </c>
      <c r="M53" s="250" t="s">
        <v>583</v>
      </c>
      <c r="N53" s="251" t="s">
        <v>792</v>
      </c>
      <c r="O53" s="248" t="s">
        <v>2499</v>
      </c>
      <c r="P53" s="267">
        <v>5580</v>
      </c>
      <c r="Q53" s="250">
        <v>0</v>
      </c>
      <c r="R53" s="269"/>
      <c r="S53" s="248"/>
      <c r="T53" s="267"/>
      <c r="U53" s="250"/>
      <c r="V53" s="269"/>
      <c r="W53" s="248" t="s">
        <v>583</v>
      </c>
      <c r="X53" s="267" t="s">
        <v>583</v>
      </c>
      <c r="Y53" s="250" t="s">
        <v>583</v>
      </c>
    </row>
    <row r="54" spans="1:25" s="252" customFormat="1" ht="12.75" customHeight="1">
      <c r="A54" s="554"/>
      <c r="B54" s="287"/>
      <c r="C54" s="248" t="s">
        <v>583</v>
      </c>
      <c r="D54" s="249" t="s">
        <v>583</v>
      </c>
      <c r="E54" s="250" t="s">
        <v>583</v>
      </c>
      <c r="F54" s="275"/>
      <c r="G54" s="248" t="s">
        <v>583</v>
      </c>
      <c r="H54" s="249" t="s">
        <v>583</v>
      </c>
      <c r="I54" s="250" t="s">
        <v>583</v>
      </c>
      <c r="J54" s="275"/>
      <c r="K54" s="248" t="s">
        <v>583</v>
      </c>
      <c r="L54" s="267" t="s">
        <v>583</v>
      </c>
      <c r="M54" s="250" t="s">
        <v>583</v>
      </c>
      <c r="N54" s="329"/>
      <c r="O54" s="248" t="s">
        <v>583</v>
      </c>
      <c r="P54" s="267" t="s">
        <v>583</v>
      </c>
      <c r="Q54" s="250">
        <v>0</v>
      </c>
      <c r="R54" s="269"/>
      <c r="S54" s="248"/>
      <c r="T54" s="267"/>
      <c r="U54" s="250"/>
      <c r="V54" s="269"/>
      <c r="W54" s="248" t="s">
        <v>583</v>
      </c>
      <c r="X54" s="267" t="s">
        <v>583</v>
      </c>
      <c r="Y54" s="250" t="s">
        <v>583</v>
      </c>
    </row>
    <row r="55" spans="1:25" s="252" customFormat="1" ht="12.75" customHeight="1">
      <c r="A55" s="554"/>
      <c r="B55" s="275"/>
      <c r="C55" s="248" t="s">
        <v>583</v>
      </c>
      <c r="D55" s="249" t="s">
        <v>583</v>
      </c>
      <c r="E55" s="250" t="s">
        <v>583</v>
      </c>
      <c r="F55" s="273"/>
      <c r="G55" s="248" t="s">
        <v>583</v>
      </c>
      <c r="H55" s="249" t="s">
        <v>583</v>
      </c>
      <c r="I55" s="250" t="s">
        <v>583</v>
      </c>
      <c r="J55" s="273"/>
      <c r="K55" s="270" t="s">
        <v>583</v>
      </c>
      <c r="L55" s="271" t="s">
        <v>583</v>
      </c>
      <c r="M55" s="250" t="s">
        <v>583</v>
      </c>
      <c r="N55" s="263"/>
      <c r="O55" s="270" t="s">
        <v>583</v>
      </c>
      <c r="P55" s="271" t="s">
        <v>583</v>
      </c>
      <c r="Q55" s="250" t="s">
        <v>583</v>
      </c>
      <c r="R55" s="272"/>
      <c r="S55" s="270"/>
      <c r="T55" s="271"/>
      <c r="U55" s="250"/>
      <c r="V55" s="272"/>
      <c r="W55" s="270" t="s">
        <v>583</v>
      </c>
      <c r="X55" s="271" t="s">
        <v>583</v>
      </c>
      <c r="Y55" s="250" t="s">
        <v>583</v>
      </c>
    </row>
    <row r="56" spans="1:25" s="252" customFormat="1" ht="12.75" customHeight="1">
      <c r="A56" s="554"/>
      <c r="B56" s="275"/>
      <c r="C56" s="248" t="s">
        <v>583</v>
      </c>
      <c r="D56" s="249" t="s">
        <v>583</v>
      </c>
      <c r="E56" s="250" t="s">
        <v>583</v>
      </c>
      <c r="F56" s="273"/>
      <c r="G56" s="248" t="s">
        <v>583</v>
      </c>
      <c r="H56" s="249" t="s">
        <v>583</v>
      </c>
      <c r="I56" s="250" t="s">
        <v>583</v>
      </c>
      <c r="J56" s="273"/>
      <c r="K56" s="270" t="s">
        <v>583</v>
      </c>
      <c r="L56" s="271" t="s">
        <v>583</v>
      </c>
      <c r="M56" s="250" t="s">
        <v>583</v>
      </c>
      <c r="N56" s="263"/>
      <c r="O56" s="270" t="s">
        <v>583</v>
      </c>
      <c r="P56" s="271" t="s">
        <v>583</v>
      </c>
      <c r="Q56" s="250" t="s">
        <v>583</v>
      </c>
      <c r="R56" s="272"/>
      <c r="S56" s="270"/>
      <c r="T56" s="271"/>
      <c r="U56" s="250"/>
      <c r="V56" s="272"/>
      <c r="W56" s="270" t="s">
        <v>583</v>
      </c>
      <c r="X56" s="271" t="s">
        <v>583</v>
      </c>
      <c r="Y56" s="250" t="s">
        <v>583</v>
      </c>
    </row>
    <row r="57" spans="1:25" s="252" customFormat="1" ht="12.75" customHeight="1">
      <c r="A57" s="554"/>
      <c r="B57" s="275"/>
      <c r="C57" s="248" t="s">
        <v>583</v>
      </c>
      <c r="D57" s="249" t="s">
        <v>583</v>
      </c>
      <c r="E57" s="250" t="s">
        <v>583</v>
      </c>
      <c r="F57" s="273"/>
      <c r="G57" s="248" t="s">
        <v>583</v>
      </c>
      <c r="H57" s="249" t="s">
        <v>583</v>
      </c>
      <c r="I57" s="250" t="s">
        <v>583</v>
      </c>
      <c r="J57" s="273"/>
      <c r="K57" s="270" t="s">
        <v>583</v>
      </c>
      <c r="L57" s="271" t="s">
        <v>583</v>
      </c>
      <c r="M57" s="250" t="s">
        <v>583</v>
      </c>
      <c r="N57" s="263"/>
      <c r="O57" s="270" t="s">
        <v>583</v>
      </c>
      <c r="P57" s="271" t="s">
        <v>583</v>
      </c>
      <c r="Q57" s="250" t="s">
        <v>583</v>
      </c>
      <c r="R57" s="272"/>
      <c r="S57" s="270"/>
      <c r="T57" s="271"/>
      <c r="U57" s="250"/>
      <c r="V57" s="272"/>
      <c r="W57" s="270" t="s">
        <v>583</v>
      </c>
      <c r="X57" s="271" t="s">
        <v>583</v>
      </c>
      <c r="Y57" s="250" t="s">
        <v>583</v>
      </c>
    </row>
    <row r="58" spans="1:25" s="252" customFormat="1" ht="12.75" customHeight="1">
      <c r="A58" s="274"/>
      <c r="B58" s="275"/>
      <c r="C58" s="248" t="s">
        <v>583</v>
      </c>
      <c r="D58" s="249" t="s">
        <v>583</v>
      </c>
      <c r="E58" s="250" t="s">
        <v>583</v>
      </c>
      <c r="F58" s="273"/>
      <c r="G58" s="248" t="s">
        <v>583</v>
      </c>
      <c r="H58" s="249" t="s">
        <v>583</v>
      </c>
      <c r="I58" s="250" t="s">
        <v>583</v>
      </c>
      <c r="J58" s="273"/>
      <c r="K58" s="270" t="s">
        <v>583</v>
      </c>
      <c r="L58" s="271" t="s">
        <v>583</v>
      </c>
      <c r="M58" s="250" t="s">
        <v>583</v>
      </c>
      <c r="N58" s="263"/>
      <c r="O58" s="270" t="s">
        <v>583</v>
      </c>
      <c r="P58" s="271" t="s">
        <v>583</v>
      </c>
      <c r="Q58" s="250" t="s">
        <v>583</v>
      </c>
      <c r="R58" s="272"/>
      <c r="S58" s="270"/>
      <c r="T58" s="271"/>
      <c r="U58" s="250"/>
      <c r="V58" s="272"/>
      <c r="W58" s="270" t="s">
        <v>583</v>
      </c>
      <c r="X58" s="271" t="s">
        <v>583</v>
      </c>
      <c r="Y58" s="250" t="s">
        <v>583</v>
      </c>
    </row>
    <row r="59" spans="1:25" s="252" customFormat="1" ht="12.75" customHeight="1">
      <c r="A59" s="274"/>
      <c r="B59" s="275"/>
      <c r="C59" s="248" t="s">
        <v>583</v>
      </c>
      <c r="D59" s="249" t="s">
        <v>583</v>
      </c>
      <c r="E59" s="250" t="s">
        <v>583</v>
      </c>
      <c r="F59" s="273"/>
      <c r="G59" s="248" t="s">
        <v>583</v>
      </c>
      <c r="H59" s="249" t="s">
        <v>583</v>
      </c>
      <c r="I59" s="250" t="s">
        <v>583</v>
      </c>
      <c r="J59" s="273"/>
      <c r="K59" s="270" t="s">
        <v>583</v>
      </c>
      <c r="L59" s="271" t="s">
        <v>583</v>
      </c>
      <c r="M59" s="250" t="s">
        <v>583</v>
      </c>
      <c r="N59" s="263"/>
      <c r="O59" s="270" t="s">
        <v>583</v>
      </c>
      <c r="P59" s="271" t="s">
        <v>583</v>
      </c>
      <c r="Q59" s="250" t="s">
        <v>583</v>
      </c>
      <c r="R59" s="272"/>
      <c r="S59" s="270" t="s">
        <v>583</v>
      </c>
      <c r="T59" s="271" t="s">
        <v>583</v>
      </c>
      <c r="U59" s="250" t="s">
        <v>583</v>
      </c>
      <c r="V59" s="272"/>
      <c r="W59" s="270" t="s">
        <v>583</v>
      </c>
      <c r="X59" s="271" t="s">
        <v>583</v>
      </c>
      <c r="Y59" s="250" t="s">
        <v>583</v>
      </c>
    </row>
    <row r="60" spans="1:25" s="252" customFormat="1" ht="12.75" customHeight="1">
      <c r="A60" s="274"/>
      <c r="B60" s="275"/>
      <c r="C60" s="248" t="s">
        <v>583</v>
      </c>
      <c r="D60" s="249" t="s">
        <v>583</v>
      </c>
      <c r="E60" s="250" t="s">
        <v>583</v>
      </c>
      <c r="F60" s="273"/>
      <c r="G60" s="248" t="s">
        <v>583</v>
      </c>
      <c r="H60" s="249" t="s">
        <v>583</v>
      </c>
      <c r="I60" s="250" t="s">
        <v>583</v>
      </c>
      <c r="J60" s="273"/>
      <c r="K60" s="270" t="s">
        <v>583</v>
      </c>
      <c r="L60" s="271" t="s">
        <v>583</v>
      </c>
      <c r="M60" s="250" t="s">
        <v>583</v>
      </c>
      <c r="N60" s="263"/>
      <c r="O60" s="270" t="s">
        <v>583</v>
      </c>
      <c r="P60" s="271" t="s">
        <v>583</v>
      </c>
      <c r="Q60" s="250" t="s">
        <v>583</v>
      </c>
      <c r="R60" s="272"/>
      <c r="S60" s="270" t="s">
        <v>583</v>
      </c>
      <c r="T60" s="271" t="s">
        <v>583</v>
      </c>
      <c r="U60" s="250" t="s">
        <v>583</v>
      </c>
      <c r="V60" s="272"/>
      <c r="W60" s="270" t="s">
        <v>583</v>
      </c>
      <c r="X60" s="271" t="s">
        <v>583</v>
      </c>
      <c r="Y60" s="250" t="s">
        <v>583</v>
      </c>
    </row>
    <row r="61" spans="1:25" s="252" customFormat="1" ht="12.75" customHeight="1">
      <c r="A61" s="274"/>
      <c r="B61" s="275"/>
      <c r="C61" s="248" t="s">
        <v>583</v>
      </c>
      <c r="D61" s="249" t="s">
        <v>583</v>
      </c>
      <c r="E61" s="250" t="s">
        <v>583</v>
      </c>
      <c r="F61" s="273"/>
      <c r="G61" s="248" t="s">
        <v>583</v>
      </c>
      <c r="H61" s="249" t="s">
        <v>583</v>
      </c>
      <c r="I61" s="250" t="s">
        <v>583</v>
      </c>
      <c r="J61" s="273"/>
      <c r="K61" s="270" t="s">
        <v>583</v>
      </c>
      <c r="L61" s="271" t="s">
        <v>583</v>
      </c>
      <c r="M61" s="250" t="s">
        <v>583</v>
      </c>
      <c r="N61" s="263"/>
      <c r="O61" s="270" t="s">
        <v>583</v>
      </c>
      <c r="P61" s="271" t="s">
        <v>583</v>
      </c>
      <c r="Q61" s="250" t="s">
        <v>583</v>
      </c>
      <c r="R61" s="272"/>
      <c r="S61" s="270" t="s">
        <v>583</v>
      </c>
      <c r="T61" s="271" t="s">
        <v>583</v>
      </c>
      <c r="U61" s="250" t="s">
        <v>583</v>
      </c>
      <c r="V61" s="272"/>
      <c r="W61" s="270" t="s">
        <v>583</v>
      </c>
      <c r="X61" s="271" t="s">
        <v>583</v>
      </c>
      <c r="Y61" s="250" t="s">
        <v>583</v>
      </c>
    </row>
    <row r="62" spans="1:25" s="252" customFormat="1" ht="12.75" customHeight="1">
      <c r="A62" s="274"/>
      <c r="B62" s="275"/>
      <c r="C62" s="248" t="s">
        <v>583</v>
      </c>
      <c r="D62" s="249" t="s">
        <v>583</v>
      </c>
      <c r="E62" s="250" t="s">
        <v>583</v>
      </c>
      <c r="F62" s="273"/>
      <c r="G62" s="248" t="s">
        <v>583</v>
      </c>
      <c r="H62" s="249" t="s">
        <v>583</v>
      </c>
      <c r="I62" s="250" t="s">
        <v>583</v>
      </c>
      <c r="J62" s="273"/>
      <c r="K62" s="270" t="s">
        <v>583</v>
      </c>
      <c r="L62" s="271" t="s">
        <v>583</v>
      </c>
      <c r="M62" s="250" t="s">
        <v>583</v>
      </c>
      <c r="N62" s="263"/>
      <c r="O62" s="270" t="s">
        <v>583</v>
      </c>
      <c r="P62" s="271" t="s">
        <v>583</v>
      </c>
      <c r="Q62" s="250" t="s">
        <v>583</v>
      </c>
      <c r="R62" s="272"/>
      <c r="S62" s="270" t="s">
        <v>583</v>
      </c>
      <c r="T62" s="271" t="s">
        <v>583</v>
      </c>
      <c r="U62" s="250" t="s">
        <v>583</v>
      </c>
      <c r="V62" s="272"/>
      <c r="W62" s="270" t="s">
        <v>583</v>
      </c>
      <c r="X62" s="271" t="s">
        <v>583</v>
      </c>
      <c r="Y62" s="250" t="s">
        <v>583</v>
      </c>
    </row>
    <row r="63" spans="1:25" s="252" customFormat="1" ht="12.75" customHeight="1">
      <c r="A63" s="274"/>
      <c r="B63" s="275"/>
      <c r="C63" s="248" t="s">
        <v>583</v>
      </c>
      <c r="D63" s="249" t="s">
        <v>583</v>
      </c>
      <c r="E63" s="250" t="s">
        <v>583</v>
      </c>
      <c r="F63" s="273"/>
      <c r="G63" s="248" t="s">
        <v>583</v>
      </c>
      <c r="H63" s="249" t="s">
        <v>583</v>
      </c>
      <c r="I63" s="250" t="s">
        <v>583</v>
      </c>
      <c r="J63" s="273"/>
      <c r="K63" s="270" t="s">
        <v>583</v>
      </c>
      <c r="L63" s="271" t="s">
        <v>583</v>
      </c>
      <c r="M63" s="250" t="s">
        <v>583</v>
      </c>
      <c r="N63" s="263"/>
      <c r="O63" s="270" t="s">
        <v>583</v>
      </c>
      <c r="P63" s="271" t="s">
        <v>583</v>
      </c>
      <c r="Q63" s="250" t="s">
        <v>583</v>
      </c>
      <c r="R63" s="272"/>
      <c r="S63" s="270" t="s">
        <v>583</v>
      </c>
      <c r="T63" s="271" t="s">
        <v>583</v>
      </c>
      <c r="U63" s="250" t="s">
        <v>583</v>
      </c>
      <c r="V63" s="272"/>
      <c r="W63" s="270" t="s">
        <v>583</v>
      </c>
      <c r="X63" s="271" t="s">
        <v>583</v>
      </c>
      <c r="Y63" s="250" t="s">
        <v>583</v>
      </c>
    </row>
    <row r="64" spans="1:25" s="252" customFormat="1" ht="12.75" customHeight="1">
      <c r="A64" s="274"/>
      <c r="B64" s="275"/>
      <c r="C64" s="248" t="s">
        <v>583</v>
      </c>
      <c r="D64" s="249" t="s">
        <v>583</v>
      </c>
      <c r="E64" s="250" t="s">
        <v>583</v>
      </c>
      <c r="F64" s="273"/>
      <c r="G64" s="248" t="s">
        <v>583</v>
      </c>
      <c r="H64" s="249" t="s">
        <v>583</v>
      </c>
      <c r="I64" s="250" t="s">
        <v>583</v>
      </c>
      <c r="J64" s="273"/>
      <c r="K64" s="270" t="s">
        <v>583</v>
      </c>
      <c r="L64" s="271" t="s">
        <v>583</v>
      </c>
      <c r="M64" s="250" t="s">
        <v>583</v>
      </c>
      <c r="N64" s="263"/>
      <c r="O64" s="270" t="s">
        <v>583</v>
      </c>
      <c r="P64" s="271" t="s">
        <v>583</v>
      </c>
      <c r="Q64" s="250" t="s">
        <v>583</v>
      </c>
      <c r="R64" s="272"/>
      <c r="S64" s="270" t="s">
        <v>583</v>
      </c>
      <c r="T64" s="271" t="s">
        <v>583</v>
      </c>
      <c r="U64" s="250" t="s">
        <v>583</v>
      </c>
      <c r="V64" s="272"/>
      <c r="W64" s="270" t="s">
        <v>583</v>
      </c>
      <c r="X64" s="271" t="s">
        <v>583</v>
      </c>
      <c r="Y64" s="250" t="s">
        <v>583</v>
      </c>
    </row>
    <row r="65" spans="1:25" s="252" customFormat="1" ht="12.75" hidden="1" customHeight="1">
      <c r="A65" s="274"/>
      <c r="B65" s="275"/>
      <c r="C65" s="248" t="s">
        <v>583</v>
      </c>
      <c r="D65" s="249" t="s">
        <v>583</v>
      </c>
      <c r="E65" s="250" t="s">
        <v>583</v>
      </c>
      <c r="F65" s="273"/>
      <c r="G65" s="248" t="s">
        <v>583</v>
      </c>
      <c r="H65" s="249" t="s">
        <v>583</v>
      </c>
      <c r="I65" s="250" t="s">
        <v>583</v>
      </c>
      <c r="J65" s="273"/>
      <c r="K65" s="270" t="s">
        <v>583</v>
      </c>
      <c r="L65" s="271" t="s">
        <v>583</v>
      </c>
      <c r="M65" s="250" t="s">
        <v>583</v>
      </c>
      <c r="N65" s="263"/>
      <c r="O65" s="270" t="s">
        <v>583</v>
      </c>
      <c r="P65" s="271" t="s">
        <v>583</v>
      </c>
      <c r="Q65" s="250" t="s">
        <v>583</v>
      </c>
      <c r="R65" s="272"/>
      <c r="S65" s="270" t="s">
        <v>583</v>
      </c>
      <c r="T65" s="271" t="s">
        <v>583</v>
      </c>
      <c r="U65" s="250" t="s">
        <v>583</v>
      </c>
      <c r="V65" s="272"/>
      <c r="W65" s="270" t="s">
        <v>583</v>
      </c>
      <c r="X65" s="271" t="s">
        <v>583</v>
      </c>
      <c r="Y65" s="250" t="s">
        <v>583</v>
      </c>
    </row>
    <row r="66" spans="1:25" s="252" customFormat="1" ht="12.75" hidden="1" customHeight="1">
      <c r="A66" s="274"/>
      <c r="B66" s="275"/>
      <c r="C66" s="248" t="s">
        <v>583</v>
      </c>
      <c r="D66" s="249" t="s">
        <v>583</v>
      </c>
      <c r="E66" s="250" t="s">
        <v>583</v>
      </c>
      <c r="F66" s="273"/>
      <c r="G66" s="248" t="s">
        <v>583</v>
      </c>
      <c r="H66" s="249" t="s">
        <v>583</v>
      </c>
      <c r="I66" s="250" t="s">
        <v>583</v>
      </c>
      <c r="J66" s="273"/>
      <c r="K66" s="270" t="s">
        <v>583</v>
      </c>
      <c r="L66" s="271" t="s">
        <v>583</v>
      </c>
      <c r="M66" s="250" t="s">
        <v>583</v>
      </c>
      <c r="N66" s="263"/>
      <c r="O66" s="270" t="s">
        <v>583</v>
      </c>
      <c r="P66" s="271" t="s">
        <v>583</v>
      </c>
      <c r="Q66" s="250" t="s">
        <v>583</v>
      </c>
      <c r="R66" s="272"/>
      <c r="S66" s="270" t="s">
        <v>583</v>
      </c>
      <c r="T66" s="271" t="s">
        <v>583</v>
      </c>
      <c r="U66" s="250" t="s">
        <v>583</v>
      </c>
      <c r="V66" s="272"/>
      <c r="W66" s="270" t="s">
        <v>583</v>
      </c>
      <c r="X66" s="271" t="s">
        <v>583</v>
      </c>
      <c r="Y66" s="250" t="s">
        <v>583</v>
      </c>
    </row>
    <row r="67" spans="1:25" s="252" customFormat="1" ht="12.75" hidden="1" customHeight="1">
      <c r="A67" s="274"/>
      <c r="B67" s="275"/>
      <c r="C67" s="248" t="s">
        <v>583</v>
      </c>
      <c r="D67" s="249" t="s">
        <v>583</v>
      </c>
      <c r="E67" s="250" t="s">
        <v>583</v>
      </c>
      <c r="F67" s="273"/>
      <c r="G67" s="248" t="s">
        <v>583</v>
      </c>
      <c r="H67" s="249" t="s">
        <v>583</v>
      </c>
      <c r="I67" s="250" t="s">
        <v>583</v>
      </c>
      <c r="J67" s="273"/>
      <c r="K67" s="270" t="s">
        <v>583</v>
      </c>
      <c r="L67" s="271" t="s">
        <v>583</v>
      </c>
      <c r="M67" s="250" t="s">
        <v>583</v>
      </c>
      <c r="N67" s="263"/>
      <c r="O67" s="270" t="s">
        <v>583</v>
      </c>
      <c r="P67" s="271" t="s">
        <v>583</v>
      </c>
      <c r="Q67" s="250" t="s">
        <v>583</v>
      </c>
      <c r="R67" s="272"/>
      <c r="S67" s="270" t="s">
        <v>583</v>
      </c>
      <c r="T67" s="271" t="s">
        <v>583</v>
      </c>
      <c r="U67" s="250" t="s">
        <v>583</v>
      </c>
      <c r="V67" s="272"/>
      <c r="W67" s="270" t="s">
        <v>583</v>
      </c>
      <c r="X67" s="271" t="s">
        <v>583</v>
      </c>
      <c r="Y67" s="250" t="s">
        <v>583</v>
      </c>
    </row>
    <row r="68" spans="1:25" s="252" customFormat="1" ht="12.75" hidden="1" customHeight="1">
      <c r="A68" s="274"/>
      <c r="B68" s="275"/>
      <c r="C68" s="248" t="s">
        <v>583</v>
      </c>
      <c r="D68" s="249" t="s">
        <v>583</v>
      </c>
      <c r="E68" s="250" t="s">
        <v>583</v>
      </c>
      <c r="F68" s="273"/>
      <c r="G68" s="248" t="s">
        <v>583</v>
      </c>
      <c r="H68" s="249" t="s">
        <v>583</v>
      </c>
      <c r="I68" s="250" t="s">
        <v>583</v>
      </c>
      <c r="J68" s="273"/>
      <c r="K68" s="270" t="s">
        <v>583</v>
      </c>
      <c r="L68" s="271" t="s">
        <v>583</v>
      </c>
      <c r="M68" s="250" t="s">
        <v>583</v>
      </c>
      <c r="N68" s="263"/>
      <c r="O68" s="270" t="s">
        <v>583</v>
      </c>
      <c r="P68" s="271" t="s">
        <v>583</v>
      </c>
      <c r="Q68" s="250" t="s">
        <v>583</v>
      </c>
      <c r="R68" s="272"/>
      <c r="S68" s="270" t="s">
        <v>583</v>
      </c>
      <c r="T68" s="271" t="s">
        <v>583</v>
      </c>
      <c r="U68" s="250" t="s">
        <v>583</v>
      </c>
      <c r="V68" s="272"/>
      <c r="W68" s="270" t="s">
        <v>583</v>
      </c>
      <c r="X68" s="271" t="s">
        <v>583</v>
      </c>
      <c r="Y68" s="250" t="s">
        <v>583</v>
      </c>
    </row>
    <row r="69" spans="1:25" s="252" customFormat="1" ht="12.75" hidden="1" customHeight="1">
      <c r="A69" s="274"/>
      <c r="B69" s="275"/>
      <c r="C69" s="248" t="s">
        <v>583</v>
      </c>
      <c r="D69" s="249" t="s">
        <v>583</v>
      </c>
      <c r="E69" s="250" t="s">
        <v>583</v>
      </c>
      <c r="F69" s="273"/>
      <c r="G69" s="248" t="s">
        <v>583</v>
      </c>
      <c r="H69" s="249" t="s">
        <v>583</v>
      </c>
      <c r="I69" s="250" t="s">
        <v>583</v>
      </c>
      <c r="J69" s="273"/>
      <c r="K69" s="270" t="s">
        <v>583</v>
      </c>
      <c r="L69" s="271" t="s">
        <v>583</v>
      </c>
      <c r="M69" s="250" t="s">
        <v>583</v>
      </c>
      <c r="N69" s="263"/>
      <c r="O69" s="270" t="s">
        <v>583</v>
      </c>
      <c r="P69" s="271" t="s">
        <v>583</v>
      </c>
      <c r="Q69" s="250" t="s">
        <v>583</v>
      </c>
      <c r="R69" s="272"/>
      <c r="S69" s="270" t="s">
        <v>583</v>
      </c>
      <c r="T69" s="271" t="s">
        <v>583</v>
      </c>
      <c r="U69" s="250" t="s">
        <v>583</v>
      </c>
      <c r="V69" s="272"/>
      <c r="W69" s="270" t="s">
        <v>583</v>
      </c>
      <c r="X69" s="271" t="s">
        <v>583</v>
      </c>
      <c r="Y69" s="250" t="s">
        <v>583</v>
      </c>
    </row>
    <row r="70" spans="1:25" s="252" customFormat="1" ht="12.75" hidden="1" customHeight="1">
      <c r="A70" s="274"/>
      <c r="B70" s="275"/>
      <c r="C70" s="248" t="s">
        <v>583</v>
      </c>
      <c r="D70" s="249" t="s">
        <v>583</v>
      </c>
      <c r="E70" s="250" t="s">
        <v>583</v>
      </c>
      <c r="F70" s="273"/>
      <c r="G70" s="248" t="s">
        <v>583</v>
      </c>
      <c r="H70" s="249" t="s">
        <v>583</v>
      </c>
      <c r="I70" s="250" t="s">
        <v>583</v>
      </c>
      <c r="J70" s="273"/>
      <c r="K70" s="270" t="s">
        <v>583</v>
      </c>
      <c r="L70" s="271" t="s">
        <v>583</v>
      </c>
      <c r="M70" s="250" t="s">
        <v>583</v>
      </c>
      <c r="N70" s="263"/>
      <c r="O70" s="270" t="s">
        <v>583</v>
      </c>
      <c r="P70" s="271" t="s">
        <v>583</v>
      </c>
      <c r="Q70" s="250" t="s">
        <v>583</v>
      </c>
      <c r="R70" s="272"/>
      <c r="S70" s="270" t="s">
        <v>583</v>
      </c>
      <c r="T70" s="271" t="s">
        <v>583</v>
      </c>
      <c r="U70" s="250" t="s">
        <v>583</v>
      </c>
      <c r="V70" s="272"/>
      <c r="W70" s="270" t="s">
        <v>583</v>
      </c>
      <c r="X70" s="271" t="s">
        <v>583</v>
      </c>
      <c r="Y70" s="250" t="s">
        <v>583</v>
      </c>
    </row>
    <row r="71" spans="1:25" s="252" customFormat="1" ht="12.75" hidden="1" customHeight="1">
      <c r="A71" s="274"/>
      <c r="B71" s="275"/>
      <c r="C71" s="248" t="s">
        <v>583</v>
      </c>
      <c r="D71" s="249" t="s">
        <v>583</v>
      </c>
      <c r="E71" s="250" t="s">
        <v>583</v>
      </c>
      <c r="F71" s="273"/>
      <c r="G71" s="248" t="s">
        <v>583</v>
      </c>
      <c r="H71" s="249" t="s">
        <v>583</v>
      </c>
      <c r="I71" s="250" t="s">
        <v>583</v>
      </c>
      <c r="J71" s="273"/>
      <c r="K71" s="270" t="s">
        <v>583</v>
      </c>
      <c r="L71" s="271" t="s">
        <v>583</v>
      </c>
      <c r="M71" s="250" t="s">
        <v>583</v>
      </c>
      <c r="N71" s="263"/>
      <c r="O71" s="270" t="s">
        <v>583</v>
      </c>
      <c r="P71" s="271" t="s">
        <v>583</v>
      </c>
      <c r="Q71" s="250" t="s">
        <v>583</v>
      </c>
      <c r="R71" s="272"/>
      <c r="S71" s="270" t="s">
        <v>583</v>
      </c>
      <c r="T71" s="271" t="s">
        <v>583</v>
      </c>
      <c r="U71" s="250" t="s">
        <v>583</v>
      </c>
      <c r="V71" s="272"/>
      <c r="W71" s="270" t="s">
        <v>583</v>
      </c>
      <c r="X71" s="271" t="s">
        <v>583</v>
      </c>
      <c r="Y71" s="250" t="s">
        <v>583</v>
      </c>
    </row>
    <row r="72" spans="1:25" s="252" customFormat="1" ht="12.75" hidden="1" customHeight="1">
      <c r="A72" s="274"/>
      <c r="B72" s="275"/>
      <c r="C72" s="248" t="s">
        <v>583</v>
      </c>
      <c r="D72" s="249" t="s">
        <v>583</v>
      </c>
      <c r="E72" s="250" t="s">
        <v>583</v>
      </c>
      <c r="F72" s="273"/>
      <c r="G72" s="248" t="s">
        <v>583</v>
      </c>
      <c r="H72" s="249" t="s">
        <v>583</v>
      </c>
      <c r="I72" s="250" t="s">
        <v>583</v>
      </c>
      <c r="J72" s="273"/>
      <c r="K72" s="270" t="s">
        <v>583</v>
      </c>
      <c r="L72" s="271" t="s">
        <v>583</v>
      </c>
      <c r="M72" s="250" t="s">
        <v>583</v>
      </c>
      <c r="N72" s="263"/>
      <c r="O72" s="270" t="s">
        <v>583</v>
      </c>
      <c r="P72" s="271" t="s">
        <v>583</v>
      </c>
      <c r="Q72" s="250" t="s">
        <v>583</v>
      </c>
      <c r="R72" s="272"/>
      <c r="S72" s="270" t="s">
        <v>583</v>
      </c>
      <c r="T72" s="271" t="s">
        <v>583</v>
      </c>
      <c r="U72" s="250" t="s">
        <v>583</v>
      </c>
      <c r="V72" s="272"/>
      <c r="W72" s="270" t="s">
        <v>583</v>
      </c>
      <c r="X72" s="271" t="s">
        <v>583</v>
      </c>
      <c r="Y72" s="250" t="s">
        <v>583</v>
      </c>
    </row>
    <row r="73" spans="1:25" s="252" customFormat="1" ht="12.75" hidden="1" customHeight="1">
      <c r="A73" s="274"/>
      <c r="B73" s="275"/>
      <c r="C73" s="248" t="s">
        <v>583</v>
      </c>
      <c r="D73" s="249" t="s">
        <v>583</v>
      </c>
      <c r="E73" s="250" t="s">
        <v>583</v>
      </c>
      <c r="F73" s="273"/>
      <c r="G73" s="248" t="s">
        <v>583</v>
      </c>
      <c r="H73" s="249" t="s">
        <v>583</v>
      </c>
      <c r="I73" s="250" t="s">
        <v>583</v>
      </c>
      <c r="J73" s="273"/>
      <c r="K73" s="270" t="s">
        <v>583</v>
      </c>
      <c r="L73" s="271" t="s">
        <v>583</v>
      </c>
      <c r="M73" s="250" t="s">
        <v>583</v>
      </c>
      <c r="N73" s="263"/>
      <c r="O73" s="270" t="s">
        <v>583</v>
      </c>
      <c r="P73" s="271" t="s">
        <v>583</v>
      </c>
      <c r="Q73" s="250" t="s">
        <v>583</v>
      </c>
      <c r="R73" s="272"/>
      <c r="S73" s="270" t="s">
        <v>583</v>
      </c>
      <c r="T73" s="271" t="s">
        <v>583</v>
      </c>
      <c r="U73" s="250" t="s">
        <v>583</v>
      </c>
      <c r="V73" s="272"/>
      <c r="W73" s="270" t="s">
        <v>583</v>
      </c>
      <c r="X73" s="271" t="s">
        <v>583</v>
      </c>
      <c r="Y73" s="250" t="s">
        <v>583</v>
      </c>
    </row>
    <row r="74" spans="1:25" s="252" customFormat="1" ht="12.75" hidden="1" customHeight="1">
      <c r="A74" s="274"/>
      <c r="B74" s="275"/>
      <c r="C74" s="248" t="s">
        <v>583</v>
      </c>
      <c r="D74" s="249" t="s">
        <v>583</v>
      </c>
      <c r="E74" s="250" t="s">
        <v>583</v>
      </c>
      <c r="F74" s="273"/>
      <c r="G74" s="248" t="s">
        <v>583</v>
      </c>
      <c r="H74" s="249" t="s">
        <v>583</v>
      </c>
      <c r="I74" s="250" t="s">
        <v>583</v>
      </c>
      <c r="J74" s="273"/>
      <c r="K74" s="270" t="s">
        <v>583</v>
      </c>
      <c r="L74" s="271" t="s">
        <v>583</v>
      </c>
      <c r="M74" s="250" t="s">
        <v>583</v>
      </c>
      <c r="N74" s="263"/>
      <c r="O74" s="270" t="s">
        <v>583</v>
      </c>
      <c r="P74" s="271" t="s">
        <v>583</v>
      </c>
      <c r="Q74" s="250" t="s">
        <v>583</v>
      </c>
      <c r="R74" s="272"/>
      <c r="S74" s="270" t="s">
        <v>583</v>
      </c>
      <c r="T74" s="271" t="s">
        <v>583</v>
      </c>
      <c r="U74" s="250" t="s">
        <v>583</v>
      </c>
      <c r="V74" s="272"/>
      <c r="W74" s="270" t="s">
        <v>583</v>
      </c>
      <c r="X74" s="271" t="s">
        <v>583</v>
      </c>
      <c r="Y74" s="250" t="s">
        <v>583</v>
      </c>
    </row>
    <row r="75" spans="1:25" s="252" customFormat="1" ht="12.75" customHeight="1">
      <c r="A75" s="277">
        <f>SUM(D75,H75,L75,P75,T75,X75)</f>
        <v>27830</v>
      </c>
      <c r="B75" s="275"/>
      <c r="C75" s="256" t="s">
        <v>557</v>
      </c>
      <c r="D75" s="271">
        <f>SUBTOTAL(9,D49:D74)</f>
        <v>3980</v>
      </c>
      <c r="E75" s="250">
        <f>SUM(E49:E74)</f>
        <v>0</v>
      </c>
      <c r="F75" s="273"/>
      <c r="G75" s="256" t="s">
        <v>557</v>
      </c>
      <c r="H75" s="271">
        <f>SUBTOTAL(9,H49:H74)</f>
        <v>2460</v>
      </c>
      <c r="I75" s="250">
        <f>SUM(I49:I74)</f>
        <v>0</v>
      </c>
      <c r="J75" s="273"/>
      <c r="K75" s="256" t="s">
        <v>557</v>
      </c>
      <c r="L75" s="271">
        <f>SUBTOTAL(9,L49:L74)</f>
        <v>0</v>
      </c>
      <c r="M75" s="250">
        <f>SUM(M49:M74)</f>
        <v>0</v>
      </c>
      <c r="N75" s="263"/>
      <c r="O75" s="256" t="s">
        <v>557</v>
      </c>
      <c r="P75" s="271">
        <f>SUBTOTAL(9,P49:P74)</f>
        <v>21390</v>
      </c>
      <c r="Q75" s="250">
        <f>SUM(Q49:Q74)</f>
        <v>0</v>
      </c>
      <c r="R75" s="272"/>
      <c r="S75" s="256" t="s">
        <v>557</v>
      </c>
      <c r="T75" s="271">
        <f>SUBTOTAL(9,T49:T74)</f>
        <v>0</v>
      </c>
      <c r="U75" s="250">
        <f>SUM(U49:U74)</f>
        <v>0</v>
      </c>
      <c r="V75" s="272"/>
      <c r="W75" s="256" t="s">
        <v>557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556</v>
      </c>
      <c r="B77" s="320"/>
      <c r="C77" s="548"/>
      <c r="D77" s="549"/>
      <c r="E77" s="550"/>
      <c r="F77" s="321"/>
      <c r="G77" s="548"/>
      <c r="H77" s="549"/>
      <c r="I77" s="550"/>
      <c r="J77" s="320"/>
      <c r="K77" s="548"/>
      <c r="L77" s="549"/>
      <c r="M77" s="550"/>
      <c r="N77" s="321"/>
      <c r="O77" s="548"/>
      <c r="P77" s="549"/>
      <c r="Q77" s="550"/>
      <c r="R77" s="321"/>
      <c r="S77" s="548"/>
      <c r="T77" s="549"/>
      <c r="U77" s="550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584</v>
      </c>
      <c r="C78" s="336" t="s">
        <v>585</v>
      </c>
      <c r="D78" s="243" t="s">
        <v>586</v>
      </c>
      <c r="E78" s="243"/>
      <c r="F78" s="241" t="s">
        <v>584</v>
      </c>
      <c r="G78" s="336" t="s">
        <v>585</v>
      </c>
      <c r="H78" s="243" t="s">
        <v>586</v>
      </c>
      <c r="I78" s="243"/>
      <c r="J78" s="241" t="s">
        <v>584</v>
      </c>
      <c r="K78" s="336" t="s">
        <v>585</v>
      </c>
      <c r="L78" s="243" t="s">
        <v>586</v>
      </c>
      <c r="M78" s="243"/>
      <c r="N78" s="241" t="s">
        <v>584</v>
      </c>
      <c r="O78" s="336" t="s">
        <v>585</v>
      </c>
      <c r="P78" s="243" t="s">
        <v>586</v>
      </c>
      <c r="Q78" s="243"/>
      <c r="R78" s="241" t="s">
        <v>584</v>
      </c>
      <c r="S78" s="336" t="s">
        <v>585</v>
      </c>
      <c r="T78" s="243" t="s">
        <v>586</v>
      </c>
      <c r="U78" s="243"/>
      <c r="V78" s="241" t="s">
        <v>584</v>
      </c>
      <c r="W78" s="336" t="s">
        <v>585</v>
      </c>
      <c r="X78" s="243" t="s">
        <v>586</v>
      </c>
      <c r="Y78" s="245"/>
    </row>
    <row r="79" spans="1:25" s="252" customFormat="1" ht="12.75" hidden="1" customHeight="1">
      <c r="A79" s="330"/>
      <c r="B79" s="287"/>
      <c r="C79" s="248" t="s">
        <v>583</v>
      </c>
      <c r="D79" s="267" t="s">
        <v>583</v>
      </c>
      <c r="E79" s="250"/>
      <c r="F79" s="287"/>
      <c r="G79" s="248" t="s">
        <v>583</v>
      </c>
      <c r="H79" s="267" t="s">
        <v>583</v>
      </c>
      <c r="I79" s="250"/>
      <c r="J79" s="287"/>
      <c r="K79" s="248" t="s">
        <v>583</v>
      </c>
      <c r="L79" s="267" t="s">
        <v>583</v>
      </c>
      <c r="M79" s="250"/>
      <c r="N79" s="287"/>
      <c r="O79" s="248" t="s">
        <v>583</v>
      </c>
      <c r="P79" s="267" t="s">
        <v>583</v>
      </c>
      <c r="Q79" s="250"/>
      <c r="R79" s="287"/>
      <c r="S79" s="248" t="s">
        <v>583</v>
      </c>
      <c r="T79" s="267" t="s">
        <v>583</v>
      </c>
      <c r="U79" s="250"/>
      <c r="V79" s="287"/>
      <c r="W79" s="248" t="s">
        <v>583</v>
      </c>
      <c r="X79" s="267" t="s">
        <v>583</v>
      </c>
      <c r="Y79" s="250"/>
    </row>
    <row r="80" spans="1:25" s="252" customFormat="1" ht="12.75" hidden="1" customHeight="1">
      <c r="A80" s="545"/>
      <c r="B80" s="288"/>
      <c r="C80" s="248" t="s">
        <v>583</v>
      </c>
      <c r="D80" s="267" t="s">
        <v>583</v>
      </c>
      <c r="E80" s="250"/>
      <c r="F80" s="288"/>
      <c r="G80" s="248" t="s">
        <v>583</v>
      </c>
      <c r="H80" s="267" t="s">
        <v>583</v>
      </c>
      <c r="I80" s="250"/>
      <c r="J80" s="288"/>
      <c r="K80" s="248" t="s">
        <v>583</v>
      </c>
      <c r="L80" s="267" t="s">
        <v>583</v>
      </c>
      <c r="M80" s="250"/>
      <c r="N80" s="288"/>
      <c r="O80" s="248" t="s">
        <v>583</v>
      </c>
      <c r="P80" s="267" t="s">
        <v>583</v>
      </c>
      <c r="Q80" s="250"/>
      <c r="R80" s="288"/>
      <c r="S80" s="248" t="s">
        <v>583</v>
      </c>
      <c r="T80" s="267" t="s">
        <v>583</v>
      </c>
      <c r="U80" s="250"/>
      <c r="V80" s="288"/>
      <c r="W80" s="248" t="s">
        <v>583</v>
      </c>
      <c r="X80" s="267" t="s">
        <v>583</v>
      </c>
      <c r="Y80" s="250"/>
    </row>
    <row r="81" spans="1:25" s="252" customFormat="1" ht="12.75" hidden="1" customHeight="1">
      <c r="A81" s="545"/>
      <c r="B81" s="288"/>
      <c r="C81" s="248" t="s">
        <v>583</v>
      </c>
      <c r="D81" s="267" t="s">
        <v>583</v>
      </c>
      <c r="E81" s="250"/>
      <c r="F81" s="288"/>
      <c r="G81" s="248" t="s">
        <v>583</v>
      </c>
      <c r="H81" s="267" t="s">
        <v>583</v>
      </c>
      <c r="I81" s="250"/>
      <c r="J81" s="288"/>
      <c r="K81" s="248" t="s">
        <v>583</v>
      </c>
      <c r="L81" s="267" t="s">
        <v>583</v>
      </c>
      <c r="M81" s="250"/>
      <c r="N81" s="288"/>
      <c r="O81" s="248" t="s">
        <v>583</v>
      </c>
      <c r="P81" s="267" t="s">
        <v>583</v>
      </c>
      <c r="Q81" s="250"/>
      <c r="R81" s="288"/>
      <c r="S81" s="248" t="s">
        <v>583</v>
      </c>
      <c r="T81" s="267" t="s">
        <v>583</v>
      </c>
      <c r="U81" s="250"/>
      <c r="V81" s="288"/>
      <c r="W81" s="248" t="s">
        <v>583</v>
      </c>
      <c r="X81" s="267" t="s">
        <v>583</v>
      </c>
      <c r="Y81" s="250"/>
    </row>
    <row r="82" spans="1:25" s="252" customFormat="1" ht="12.75" hidden="1" customHeight="1">
      <c r="A82" s="545"/>
      <c r="B82" s="288"/>
      <c r="C82" s="248" t="s">
        <v>583</v>
      </c>
      <c r="D82" s="267" t="s">
        <v>583</v>
      </c>
      <c r="E82" s="250"/>
      <c r="F82" s="288"/>
      <c r="G82" s="248" t="s">
        <v>583</v>
      </c>
      <c r="H82" s="267" t="s">
        <v>583</v>
      </c>
      <c r="I82" s="250"/>
      <c r="J82" s="288"/>
      <c r="K82" s="248" t="s">
        <v>583</v>
      </c>
      <c r="L82" s="267" t="s">
        <v>583</v>
      </c>
      <c r="M82" s="250"/>
      <c r="N82" s="288"/>
      <c r="O82" s="248" t="s">
        <v>583</v>
      </c>
      <c r="P82" s="267" t="s">
        <v>583</v>
      </c>
      <c r="Q82" s="250"/>
      <c r="R82" s="288"/>
      <c r="S82" s="248" t="s">
        <v>583</v>
      </c>
      <c r="T82" s="267" t="s">
        <v>583</v>
      </c>
      <c r="U82" s="250"/>
      <c r="V82" s="288"/>
      <c r="W82" s="248" t="s">
        <v>583</v>
      </c>
      <c r="X82" s="267" t="s">
        <v>583</v>
      </c>
      <c r="Y82" s="250"/>
    </row>
    <row r="83" spans="1:25" s="252" customFormat="1" ht="12.75" hidden="1" customHeight="1">
      <c r="A83" s="545"/>
      <c r="B83" s="288"/>
      <c r="C83" s="248" t="s">
        <v>583</v>
      </c>
      <c r="D83" s="267" t="s">
        <v>583</v>
      </c>
      <c r="E83" s="250"/>
      <c r="F83" s="288"/>
      <c r="G83" s="248" t="s">
        <v>583</v>
      </c>
      <c r="H83" s="267" t="s">
        <v>583</v>
      </c>
      <c r="I83" s="250"/>
      <c r="J83" s="288"/>
      <c r="K83" s="248" t="s">
        <v>583</v>
      </c>
      <c r="L83" s="267" t="s">
        <v>583</v>
      </c>
      <c r="M83" s="250"/>
      <c r="N83" s="288"/>
      <c r="O83" s="248" t="s">
        <v>583</v>
      </c>
      <c r="P83" s="267" t="s">
        <v>583</v>
      </c>
      <c r="Q83" s="250"/>
      <c r="R83" s="288"/>
      <c r="S83" s="248" t="s">
        <v>583</v>
      </c>
      <c r="T83" s="267" t="s">
        <v>583</v>
      </c>
      <c r="U83" s="250"/>
      <c r="V83" s="288"/>
      <c r="W83" s="248" t="s">
        <v>583</v>
      </c>
      <c r="X83" s="267" t="s">
        <v>583</v>
      </c>
      <c r="Y83" s="250"/>
    </row>
    <row r="84" spans="1:25" s="252" customFormat="1" ht="12.75" hidden="1" customHeight="1">
      <c r="A84" s="545"/>
      <c r="B84" s="288"/>
      <c r="C84" s="248" t="s">
        <v>583</v>
      </c>
      <c r="D84" s="267" t="s">
        <v>583</v>
      </c>
      <c r="E84" s="250"/>
      <c r="F84" s="288"/>
      <c r="G84" s="248" t="s">
        <v>583</v>
      </c>
      <c r="H84" s="267" t="s">
        <v>583</v>
      </c>
      <c r="I84" s="250"/>
      <c r="J84" s="288"/>
      <c r="K84" s="248" t="s">
        <v>583</v>
      </c>
      <c r="L84" s="267" t="s">
        <v>583</v>
      </c>
      <c r="M84" s="250"/>
      <c r="N84" s="288"/>
      <c r="O84" s="248" t="s">
        <v>583</v>
      </c>
      <c r="P84" s="267" t="s">
        <v>583</v>
      </c>
      <c r="Q84" s="250"/>
      <c r="R84" s="288"/>
      <c r="S84" s="248" t="s">
        <v>583</v>
      </c>
      <c r="T84" s="267" t="s">
        <v>583</v>
      </c>
      <c r="U84" s="250"/>
      <c r="V84" s="288"/>
      <c r="W84" s="248" t="s">
        <v>583</v>
      </c>
      <c r="X84" s="267" t="s">
        <v>583</v>
      </c>
      <c r="Y84" s="250"/>
    </row>
    <row r="85" spans="1:25" s="252" customFormat="1" ht="12.75" hidden="1" customHeight="1">
      <c r="A85" s="545"/>
      <c r="B85" s="289"/>
      <c r="C85" s="270" t="s">
        <v>583</v>
      </c>
      <c r="D85" s="271" t="s">
        <v>583</v>
      </c>
      <c r="E85" s="250"/>
      <c r="F85" s="289"/>
      <c r="G85" s="270" t="s">
        <v>583</v>
      </c>
      <c r="H85" s="271" t="s">
        <v>583</v>
      </c>
      <c r="I85" s="250"/>
      <c r="J85" s="289"/>
      <c r="K85" s="270" t="s">
        <v>583</v>
      </c>
      <c r="L85" s="271" t="s">
        <v>583</v>
      </c>
      <c r="M85" s="250"/>
      <c r="N85" s="289"/>
      <c r="O85" s="270" t="s">
        <v>583</v>
      </c>
      <c r="P85" s="271" t="s">
        <v>583</v>
      </c>
      <c r="Q85" s="250"/>
      <c r="R85" s="289"/>
      <c r="S85" s="270" t="s">
        <v>583</v>
      </c>
      <c r="T85" s="271" t="s">
        <v>583</v>
      </c>
      <c r="U85" s="250"/>
      <c r="V85" s="289"/>
      <c r="W85" s="270" t="s">
        <v>583</v>
      </c>
      <c r="X85" s="271" t="s">
        <v>583</v>
      </c>
      <c r="Y85" s="250"/>
    </row>
    <row r="86" spans="1:25" s="252" customFormat="1" ht="12.75" hidden="1" customHeight="1">
      <c r="A86" s="545"/>
      <c r="B86" s="289"/>
      <c r="C86" s="270" t="s">
        <v>583</v>
      </c>
      <c r="D86" s="271" t="s">
        <v>583</v>
      </c>
      <c r="E86" s="250"/>
      <c r="F86" s="289"/>
      <c r="G86" s="270" t="s">
        <v>583</v>
      </c>
      <c r="H86" s="271" t="s">
        <v>583</v>
      </c>
      <c r="I86" s="250"/>
      <c r="J86" s="289"/>
      <c r="K86" s="270" t="s">
        <v>583</v>
      </c>
      <c r="L86" s="271" t="s">
        <v>583</v>
      </c>
      <c r="M86" s="250"/>
      <c r="N86" s="289"/>
      <c r="O86" s="270" t="s">
        <v>583</v>
      </c>
      <c r="P86" s="271" t="s">
        <v>583</v>
      </c>
      <c r="Q86" s="250"/>
      <c r="R86" s="289"/>
      <c r="S86" s="270" t="s">
        <v>583</v>
      </c>
      <c r="T86" s="271" t="s">
        <v>583</v>
      </c>
      <c r="U86" s="250"/>
      <c r="V86" s="289"/>
      <c r="W86" s="270" t="s">
        <v>583</v>
      </c>
      <c r="X86" s="271" t="s">
        <v>583</v>
      </c>
      <c r="Y86" s="250"/>
    </row>
    <row r="87" spans="1:25" s="252" customFormat="1" ht="12.75" hidden="1" customHeight="1">
      <c r="A87" s="545"/>
      <c r="B87" s="289"/>
      <c r="C87" s="270" t="s">
        <v>583</v>
      </c>
      <c r="D87" s="271" t="s">
        <v>583</v>
      </c>
      <c r="E87" s="250"/>
      <c r="F87" s="289"/>
      <c r="G87" s="270" t="s">
        <v>583</v>
      </c>
      <c r="H87" s="271" t="s">
        <v>583</v>
      </c>
      <c r="I87" s="250"/>
      <c r="J87" s="289"/>
      <c r="K87" s="270" t="s">
        <v>583</v>
      </c>
      <c r="L87" s="271" t="s">
        <v>583</v>
      </c>
      <c r="M87" s="250"/>
      <c r="N87" s="289"/>
      <c r="O87" s="270" t="s">
        <v>583</v>
      </c>
      <c r="P87" s="271" t="s">
        <v>583</v>
      </c>
      <c r="Q87" s="250"/>
      <c r="R87" s="289"/>
      <c r="S87" s="270" t="s">
        <v>583</v>
      </c>
      <c r="T87" s="271" t="s">
        <v>583</v>
      </c>
      <c r="U87" s="250"/>
      <c r="V87" s="289"/>
      <c r="W87" s="270" t="s">
        <v>583</v>
      </c>
      <c r="X87" s="271" t="s">
        <v>583</v>
      </c>
      <c r="Y87" s="250"/>
    </row>
    <row r="88" spans="1:25" s="252" customFormat="1" ht="12.75" hidden="1" customHeight="1">
      <c r="A88" s="274"/>
      <c r="B88" s="289"/>
      <c r="C88" s="270" t="s">
        <v>583</v>
      </c>
      <c r="D88" s="271" t="s">
        <v>583</v>
      </c>
      <c r="E88" s="250"/>
      <c r="F88" s="289"/>
      <c r="G88" s="270" t="s">
        <v>583</v>
      </c>
      <c r="H88" s="271" t="s">
        <v>583</v>
      </c>
      <c r="I88" s="250"/>
      <c r="J88" s="289"/>
      <c r="K88" s="270" t="s">
        <v>583</v>
      </c>
      <c r="L88" s="271" t="s">
        <v>583</v>
      </c>
      <c r="M88" s="250"/>
      <c r="N88" s="289"/>
      <c r="O88" s="270" t="s">
        <v>583</v>
      </c>
      <c r="P88" s="271" t="s">
        <v>583</v>
      </c>
      <c r="Q88" s="250"/>
      <c r="R88" s="289"/>
      <c r="S88" s="270" t="s">
        <v>583</v>
      </c>
      <c r="T88" s="271" t="s">
        <v>583</v>
      </c>
      <c r="U88" s="250"/>
      <c r="V88" s="289"/>
      <c r="W88" s="270" t="s">
        <v>583</v>
      </c>
      <c r="X88" s="271" t="s">
        <v>583</v>
      </c>
      <c r="Y88" s="250"/>
    </row>
    <row r="89" spans="1:25" s="252" customFormat="1" ht="12.75" hidden="1" customHeight="1">
      <c r="A89" s="274"/>
      <c r="B89" s="289"/>
      <c r="C89" s="270" t="s">
        <v>583</v>
      </c>
      <c r="D89" s="271" t="s">
        <v>583</v>
      </c>
      <c r="E89" s="250"/>
      <c r="F89" s="289"/>
      <c r="G89" s="270" t="s">
        <v>583</v>
      </c>
      <c r="H89" s="271" t="s">
        <v>583</v>
      </c>
      <c r="I89" s="250"/>
      <c r="J89" s="289"/>
      <c r="K89" s="270" t="s">
        <v>583</v>
      </c>
      <c r="L89" s="271" t="s">
        <v>583</v>
      </c>
      <c r="M89" s="250"/>
      <c r="N89" s="289"/>
      <c r="O89" s="270" t="s">
        <v>583</v>
      </c>
      <c r="P89" s="271" t="s">
        <v>583</v>
      </c>
      <c r="Q89" s="250"/>
      <c r="R89" s="289"/>
      <c r="S89" s="270" t="s">
        <v>583</v>
      </c>
      <c r="T89" s="271" t="s">
        <v>583</v>
      </c>
      <c r="U89" s="250"/>
      <c r="V89" s="289"/>
      <c r="W89" s="270" t="s">
        <v>583</v>
      </c>
      <c r="X89" s="271" t="s">
        <v>583</v>
      </c>
      <c r="Y89" s="250"/>
    </row>
    <row r="90" spans="1:25" s="252" customFormat="1" ht="12.75" hidden="1" customHeight="1">
      <c r="A90" s="274"/>
      <c r="B90" s="289"/>
      <c r="C90" s="270" t="s">
        <v>583</v>
      </c>
      <c r="D90" s="271" t="s">
        <v>583</v>
      </c>
      <c r="E90" s="250"/>
      <c r="F90" s="289"/>
      <c r="G90" s="270" t="s">
        <v>583</v>
      </c>
      <c r="H90" s="271" t="s">
        <v>583</v>
      </c>
      <c r="I90" s="250"/>
      <c r="J90" s="289"/>
      <c r="K90" s="270" t="s">
        <v>583</v>
      </c>
      <c r="L90" s="271" t="s">
        <v>583</v>
      </c>
      <c r="M90" s="250"/>
      <c r="N90" s="289"/>
      <c r="O90" s="270" t="s">
        <v>583</v>
      </c>
      <c r="P90" s="271" t="s">
        <v>583</v>
      </c>
      <c r="Q90" s="250"/>
      <c r="R90" s="289"/>
      <c r="S90" s="270" t="s">
        <v>583</v>
      </c>
      <c r="T90" s="271" t="s">
        <v>583</v>
      </c>
      <c r="U90" s="250"/>
      <c r="V90" s="289"/>
      <c r="W90" s="270" t="s">
        <v>583</v>
      </c>
      <c r="X90" s="271" t="s">
        <v>583</v>
      </c>
      <c r="Y90" s="250"/>
    </row>
    <row r="91" spans="1:25" s="276" customFormat="1" ht="12.75" hidden="1" customHeight="1">
      <c r="A91" s="274"/>
      <c r="B91" s="289"/>
      <c r="C91" s="270" t="s">
        <v>583</v>
      </c>
      <c r="D91" s="271" t="s">
        <v>583</v>
      </c>
      <c r="E91" s="250"/>
      <c r="F91" s="289"/>
      <c r="G91" s="270" t="s">
        <v>583</v>
      </c>
      <c r="H91" s="271" t="s">
        <v>583</v>
      </c>
      <c r="I91" s="250"/>
      <c r="J91" s="289"/>
      <c r="K91" s="270" t="s">
        <v>583</v>
      </c>
      <c r="L91" s="271" t="s">
        <v>583</v>
      </c>
      <c r="M91" s="250"/>
      <c r="N91" s="289"/>
      <c r="O91" s="270" t="s">
        <v>583</v>
      </c>
      <c r="P91" s="271" t="s">
        <v>583</v>
      </c>
      <c r="Q91" s="250"/>
      <c r="R91" s="289"/>
      <c r="S91" s="270" t="s">
        <v>583</v>
      </c>
      <c r="T91" s="271" t="s">
        <v>583</v>
      </c>
      <c r="U91" s="250"/>
      <c r="V91" s="289"/>
      <c r="W91" s="270" t="s">
        <v>583</v>
      </c>
      <c r="X91" s="271" t="s">
        <v>583</v>
      </c>
      <c r="Y91" s="250"/>
    </row>
    <row r="92" spans="1:25" ht="13.5" hidden="1" customHeight="1">
      <c r="A92" s="274"/>
      <c r="B92" s="289"/>
      <c r="C92" s="270" t="s">
        <v>583</v>
      </c>
      <c r="D92" s="271" t="s">
        <v>583</v>
      </c>
      <c r="E92" s="250"/>
      <c r="F92" s="289"/>
      <c r="G92" s="270" t="s">
        <v>583</v>
      </c>
      <c r="H92" s="271" t="s">
        <v>583</v>
      </c>
      <c r="I92" s="250"/>
      <c r="J92" s="289"/>
      <c r="K92" s="270" t="s">
        <v>583</v>
      </c>
      <c r="L92" s="271" t="s">
        <v>583</v>
      </c>
      <c r="M92" s="250"/>
      <c r="N92" s="289"/>
      <c r="O92" s="270" t="s">
        <v>583</v>
      </c>
      <c r="P92" s="271" t="s">
        <v>583</v>
      </c>
      <c r="Q92" s="250"/>
      <c r="R92" s="289"/>
      <c r="S92" s="270" t="s">
        <v>583</v>
      </c>
      <c r="T92" s="271" t="s">
        <v>583</v>
      </c>
      <c r="U92" s="250"/>
      <c r="V92" s="289"/>
      <c r="W92" s="270" t="s">
        <v>583</v>
      </c>
      <c r="X92" s="271" t="s">
        <v>583</v>
      </c>
      <c r="Y92" s="250"/>
    </row>
    <row r="93" spans="1:25" ht="13.5" hidden="1" customHeight="1">
      <c r="A93" s="274"/>
      <c r="B93" s="289"/>
      <c r="C93" s="270" t="s">
        <v>583</v>
      </c>
      <c r="D93" s="271" t="s">
        <v>583</v>
      </c>
      <c r="E93" s="250"/>
      <c r="F93" s="289"/>
      <c r="G93" s="270" t="s">
        <v>583</v>
      </c>
      <c r="H93" s="271" t="s">
        <v>583</v>
      </c>
      <c r="I93" s="250"/>
      <c r="J93" s="289"/>
      <c r="K93" s="270" t="s">
        <v>583</v>
      </c>
      <c r="L93" s="271" t="s">
        <v>583</v>
      </c>
      <c r="M93" s="250"/>
      <c r="N93" s="289"/>
      <c r="O93" s="270" t="s">
        <v>583</v>
      </c>
      <c r="P93" s="271" t="s">
        <v>583</v>
      </c>
      <c r="Q93" s="250"/>
      <c r="R93" s="289"/>
      <c r="S93" s="270" t="s">
        <v>583</v>
      </c>
      <c r="T93" s="271" t="s">
        <v>583</v>
      </c>
      <c r="U93" s="250"/>
      <c r="V93" s="289"/>
      <c r="W93" s="270" t="s">
        <v>583</v>
      </c>
      <c r="X93" s="271" t="s">
        <v>583</v>
      </c>
      <c r="Y93" s="250"/>
    </row>
    <row r="94" spans="1:25" ht="13.5" hidden="1" customHeight="1">
      <c r="A94" s="274"/>
      <c r="B94" s="289"/>
      <c r="C94" s="270" t="s">
        <v>583</v>
      </c>
      <c r="D94" s="271" t="s">
        <v>583</v>
      </c>
      <c r="E94" s="250"/>
      <c r="F94" s="289"/>
      <c r="G94" s="270" t="s">
        <v>583</v>
      </c>
      <c r="H94" s="271" t="s">
        <v>583</v>
      </c>
      <c r="I94" s="250"/>
      <c r="J94" s="289"/>
      <c r="K94" s="270" t="s">
        <v>583</v>
      </c>
      <c r="L94" s="271" t="s">
        <v>583</v>
      </c>
      <c r="M94" s="250"/>
      <c r="N94" s="289"/>
      <c r="O94" s="270" t="s">
        <v>583</v>
      </c>
      <c r="P94" s="271" t="s">
        <v>583</v>
      </c>
      <c r="Q94" s="250"/>
      <c r="R94" s="289"/>
      <c r="S94" s="270" t="s">
        <v>583</v>
      </c>
      <c r="T94" s="271" t="s">
        <v>583</v>
      </c>
      <c r="U94" s="250"/>
      <c r="V94" s="289"/>
      <c r="W94" s="270" t="s">
        <v>583</v>
      </c>
      <c r="X94" s="271" t="s">
        <v>583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556</v>
      </c>
      <c r="B97" s="320"/>
      <c r="C97" s="548"/>
      <c r="D97" s="549"/>
      <c r="E97" s="550"/>
      <c r="F97" s="321"/>
      <c r="G97" s="548"/>
      <c r="H97" s="549"/>
      <c r="I97" s="550"/>
      <c r="J97" s="320"/>
      <c r="K97" s="548"/>
      <c r="L97" s="549"/>
      <c r="M97" s="550"/>
      <c r="N97" s="321"/>
      <c r="O97" s="548"/>
      <c r="P97" s="549"/>
      <c r="Q97" s="550"/>
      <c r="R97" s="321"/>
      <c r="S97" s="548"/>
      <c r="T97" s="549"/>
      <c r="U97" s="550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584</v>
      </c>
      <c r="C98" s="336" t="s">
        <v>585</v>
      </c>
      <c r="D98" s="243" t="s">
        <v>586</v>
      </c>
      <c r="E98" s="243"/>
      <c r="F98" s="241" t="s">
        <v>584</v>
      </c>
      <c r="G98" s="336" t="s">
        <v>585</v>
      </c>
      <c r="H98" s="243" t="s">
        <v>586</v>
      </c>
      <c r="I98" s="243"/>
      <c r="J98" s="241" t="s">
        <v>584</v>
      </c>
      <c r="K98" s="336" t="s">
        <v>585</v>
      </c>
      <c r="L98" s="243" t="s">
        <v>586</v>
      </c>
      <c r="M98" s="243"/>
      <c r="N98" s="241" t="s">
        <v>584</v>
      </c>
      <c r="O98" s="336" t="s">
        <v>585</v>
      </c>
      <c r="P98" s="243" t="s">
        <v>586</v>
      </c>
      <c r="Q98" s="243"/>
      <c r="R98" s="241" t="s">
        <v>584</v>
      </c>
      <c r="S98" s="336" t="s">
        <v>585</v>
      </c>
      <c r="T98" s="243" t="s">
        <v>586</v>
      </c>
      <c r="U98" s="243"/>
      <c r="V98" s="241" t="s">
        <v>584</v>
      </c>
      <c r="W98" s="336" t="s">
        <v>585</v>
      </c>
      <c r="X98" s="243" t="s">
        <v>586</v>
      </c>
      <c r="Y98" s="245"/>
    </row>
    <row r="99" spans="1:25" ht="13.5" hidden="1" customHeight="1">
      <c r="A99" s="330"/>
      <c r="B99" s="287"/>
      <c r="C99" s="248" t="s">
        <v>583</v>
      </c>
      <c r="D99" s="267" t="s">
        <v>583</v>
      </c>
      <c r="E99" s="250"/>
      <c r="F99" s="287"/>
      <c r="G99" s="248" t="s">
        <v>583</v>
      </c>
      <c r="H99" s="267" t="s">
        <v>583</v>
      </c>
      <c r="I99" s="250"/>
      <c r="J99" s="287"/>
      <c r="K99" s="248" t="s">
        <v>583</v>
      </c>
      <c r="L99" s="267" t="s">
        <v>583</v>
      </c>
      <c r="M99" s="250"/>
      <c r="N99" s="287"/>
      <c r="O99" s="248" t="s">
        <v>583</v>
      </c>
      <c r="P99" s="267" t="s">
        <v>583</v>
      </c>
      <c r="Q99" s="250"/>
      <c r="R99" s="287"/>
      <c r="S99" s="248" t="s">
        <v>583</v>
      </c>
      <c r="T99" s="267" t="s">
        <v>583</v>
      </c>
      <c r="U99" s="250"/>
      <c r="V99" s="287"/>
      <c r="W99" s="248" t="s">
        <v>583</v>
      </c>
      <c r="X99" s="267" t="s">
        <v>583</v>
      </c>
      <c r="Y99" s="250"/>
    </row>
    <row r="100" spans="1:25" ht="13.5" hidden="1" customHeight="1">
      <c r="A100" s="545"/>
      <c r="B100" s="288"/>
      <c r="C100" s="248" t="s">
        <v>583</v>
      </c>
      <c r="D100" s="267" t="s">
        <v>583</v>
      </c>
      <c r="E100" s="250"/>
      <c r="F100" s="288"/>
      <c r="G100" s="248" t="s">
        <v>583</v>
      </c>
      <c r="H100" s="267" t="s">
        <v>583</v>
      </c>
      <c r="I100" s="250"/>
      <c r="J100" s="288"/>
      <c r="K100" s="248" t="s">
        <v>583</v>
      </c>
      <c r="L100" s="267" t="s">
        <v>583</v>
      </c>
      <c r="M100" s="250"/>
      <c r="N100" s="288"/>
      <c r="O100" s="248" t="s">
        <v>583</v>
      </c>
      <c r="P100" s="267" t="s">
        <v>583</v>
      </c>
      <c r="Q100" s="250"/>
      <c r="R100" s="288"/>
      <c r="S100" s="248" t="s">
        <v>583</v>
      </c>
      <c r="T100" s="267" t="s">
        <v>583</v>
      </c>
      <c r="U100" s="250"/>
      <c r="V100" s="288"/>
      <c r="W100" s="248" t="s">
        <v>583</v>
      </c>
      <c r="X100" s="267" t="s">
        <v>583</v>
      </c>
      <c r="Y100" s="250"/>
    </row>
    <row r="101" spans="1:25" ht="13.5" hidden="1" customHeight="1">
      <c r="A101" s="545"/>
      <c r="B101" s="288"/>
      <c r="C101" s="248" t="s">
        <v>583</v>
      </c>
      <c r="D101" s="267" t="s">
        <v>583</v>
      </c>
      <c r="E101" s="250"/>
      <c r="F101" s="288"/>
      <c r="G101" s="248" t="s">
        <v>583</v>
      </c>
      <c r="H101" s="267" t="s">
        <v>583</v>
      </c>
      <c r="I101" s="250"/>
      <c r="J101" s="288"/>
      <c r="K101" s="248" t="s">
        <v>583</v>
      </c>
      <c r="L101" s="267" t="s">
        <v>583</v>
      </c>
      <c r="M101" s="250"/>
      <c r="N101" s="288"/>
      <c r="O101" s="248" t="s">
        <v>583</v>
      </c>
      <c r="P101" s="267" t="s">
        <v>583</v>
      </c>
      <c r="Q101" s="250"/>
      <c r="R101" s="288"/>
      <c r="S101" s="248" t="s">
        <v>583</v>
      </c>
      <c r="T101" s="267" t="s">
        <v>583</v>
      </c>
      <c r="U101" s="250"/>
      <c r="V101" s="288"/>
      <c r="W101" s="248" t="s">
        <v>583</v>
      </c>
      <c r="X101" s="267" t="s">
        <v>583</v>
      </c>
      <c r="Y101" s="250"/>
    </row>
    <row r="102" spans="1:25" ht="13.5" hidden="1" customHeight="1">
      <c r="A102" s="545"/>
      <c r="B102" s="288"/>
      <c r="C102" s="248" t="s">
        <v>583</v>
      </c>
      <c r="D102" s="267" t="s">
        <v>583</v>
      </c>
      <c r="E102" s="250"/>
      <c r="F102" s="288"/>
      <c r="G102" s="248" t="s">
        <v>583</v>
      </c>
      <c r="H102" s="267" t="s">
        <v>583</v>
      </c>
      <c r="I102" s="250"/>
      <c r="J102" s="288"/>
      <c r="K102" s="248" t="s">
        <v>583</v>
      </c>
      <c r="L102" s="267" t="s">
        <v>583</v>
      </c>
      <c r="M102" s="250"/>
      <c r="N102" s="288"/>
      <c r="O102" s="248" t="s">
        <v>583</v>
      </c>
      <c r="P102" s="267" t="s">
        <v>583</v>
      </c>
      <c r="Q102" s="250"/>
      <c r="R102" s="288"/>
      <c r="S102" s="248" t="s">
        <v>583</v>
      </c>
      <c r="T102" s="267" t="s">
        <v>583</v>
      </c>
      <c r="U102" s="250"/>
      <c r="V102" s="288"/>
      <c r="W102" s="248" t="s">
        <v>583</v>
      </c>
      <c r="X102" s="267" t="s">
        <v>583</v>
      </c>
      <c r="Y102" s="250"/>
    </row>
    <row r="103" spans="1:25" ht="13.5" hidden="1" customHeight="1">
      <c r="A103" s="545"/>
      <c r="B103" s="288"/>
      <c r="C103" s="248" t="s">
        <v>583</v>
      </c>
      <c r="D103" s="267" t="s">
        <v>583</v>
      </c>
      <c r="E103" s="250"/>
      <c r="F103" s="288"/>
      <c r="G103" s="248" t="s">
        <v>583</v>
      </c>
      <c r="H103" s="267" t="s">
        <v>583</v>
      </c>
      <c r="I103" s="250"/>
      <c r="J103" s="288"/>
      <c r="K103" s="248" t="s">
        <v>583</v>
      </c>
      <c r="L103" s="267" t="s">
        <v>583</v>
      </c>
      <c r="M103" s="250"/>
      <c r="N103" s="288"/>
      <c r="O103" s="248" t="s">
        <v>583</v>
      </c>
      <c r="P103" s="267" t="s">
        <v>583</v>
      </c>
      <c r="Q103" s="250"/>
      <c r="R103" s="288"/>
      <c r="S103" s="248" t="s">
        <v>583</v>
      </c>
      <c r="T103" s="267" t="s">
        <v>583</v>
      </c>
      <c r="U103" s="250"/>
      <c r="V103" s="288"/>
      <c r="W103" s="248" t="s">
        <v>583</v>
      </c>
      <c r="X103" s="267" t="s">
        <v>583</v>
      </c>
      <c r="Y103" s="250"/>
    </row>
    <row r="104" spans="1:25" ht="13.5" hidden="1" customHeight="1">
      <c r="A104" s="545"/>
      <c r="B104" s="288"/>
      <c r="C104" s="248" t="s">
        <v>583</v>
      </c>
      <c r="D104" s="267" t="s">
        <v>583</v>
      </c>
      <c r="E104" s="250"/>
      <c r="F104" s="288"/>
      <c r="G104" s="248" t="s">
        <v>583</v>
      </c>
      <c r="H104" s="267" t="s">
        <v>583</v>
      </c>
      <c r="I104" s="250"/>
      <c r="J104" s="288"/>
      <c r="K104" s="248" t="s">
        <v>583</v>
      </c>
      <c r="L104" s="267" t="s">
        <v>583</v>
      </c>
      <c r="M104" s="250"/>
      <c r="N104" s="288"/>
      <c r="O104" s="248" t="s">
        <v>583</v>
      </c>
      <c r="P104" s="267" t="s">
        <v>583</v>
      </c>
      <c r="Q104" s="250"/>
      <c r="R104" s="288"/>
      <c r="S104" s="248" t="s">
        <v>583</v>
      </c>
      <c r="T104" s="267" t="s">
        <v>583</v>
      </c>
      <c r="U104" s="250"/>
      <c r="V104" s="288"/>
      <c r="W104" s="248" t="s">
        <v>583</v>
      </c>
      <c r="X104" s="267" t="s">
        <v>583</v>
      </c>
      <c r="Y104" s="250"/>
    </row>
    <row r="105" spans="1:25" ht="13.5" hidden="1" customHeight="1">
      <c r="A105" s="545"/>
      <c r="B105" s="293"/>
      <c r="C105" s="248" t="s">
        <v>583</v>
      </c>
      <c r="D105" s="267" t="s">
        <v>583</v>
      </c>
      <c r="E105" s="250"/>
      <c r="F105" s="293"/>
      <c r="G105" s="248" t="s">
        <v>583</v>
      </c>
      <c r="H105" s="267" t="s">
        <v>583</v>
      </c>
      <c r="I105" s="250"/>
      <c r="J105" s="293"/>
      <c r="K105" s="248" t="s">
        <v>583</v>
      </c>
      <c r="L105" s="267" t="s">
        <v>583</v>
      </c>
      <c r="M105" s="250"/>
      <c r="N105" s="293"/>
      <c r="O105" s="248" t="s">
        <v>583</v>
      </c>
      <c r="P105" s="267" t="s">
        <v>583</v>
      </c>
      <c r="Q105" s="250"/>
      <c r="R105" s="293"/>
      <c r="S105" s="248" t="s">
        <v>583</v>
      </c>
      <c r="T105" s="267" t="s">
        <v>583</v>
      </c>
      <c r="U105" s="250"/>
      <c r="V105" s="293"/>
      <c r="W105" s="248" t="s">
        <v>583</v>
      </c>
      <c r="X105" s="267" t="s">
        <v>583</v>
      </c>
      <c r="Y105" s="250"/>
    </row>
    <row r="106" spans="1:25" s="234" customFormat="1" ht="13.5" hidden="1" customHeight="1">
      <c r="A106" s="545"/>
      <c r="B106" s="293"/>
      <c r="C106" s="248" t="s">
        <v>583</v>
      </c>
      <c r="D106" s="267" t="s">
        <v>583</v>
      </c>
      <c r="E106" s="250"/>
      <c r="F106" s="293"/>
      <c r="G106" s="248" t="s">
        <v>583</v>
      </c>
      <c r="H106" s="267" t="s">
        <v>583</v>
      </c>
      <c r="I106" s="250"/>
      <c r="J106" s="293"/>
      <c r="K106" s="248" t="s">
        <v>583</v>
      </c>
      <c r="L106" s="267" t="s">
        <v>583</v>
      </c>
      <c r="M106" s="250"/>
      <c r="N106" s="293"/>
      <c r="O106" s="248" t="s">
        <v>583</v>
      </c>
      <c r="P106" s="267" t="s">
        <v>583</v>
      </c>
      <c r="Q106" s="250"/>
      <c r="R106" s="293"/>
      <c r="S106" s="248" t="s">
        <v>583</v>
      </c>
      <c r="T106" s="267" t="s">
        <v>583</v>
      </c>
      <c r="U106" s="250"/>
      <c r="V106" s="293"/>
      <c r="W106" s="248" t="s">
        <v>583</v>
      </c>
      <c r="X106" s="267" t="s">
        <v>583</v>
      </c>
      <c r="Y106" s="250"/>
    </row>
    <row r="107" spans="1:25" s="234" customFormat="1" ht="13.5" hidden="1" customHeight="1">
      <c r="A107" s="545"/>
      <c r="B107" s="293"/>
      <c r="C107" s="248" t="s">
        <v>583</v>
      </c>
      <c r="D107" s="267" t="s">
        <v>583</v>
      </c>
      <c r="E107" s="250"/>
      <c r="F107" s="293"/>
      <c r="G107" s="248" t="s">
        <v>583</v>
      </c>
      <c r="H107" s="267" t="s">
        <v>583</v>
      </c>
      <c r="I107" s="250"/>
      <c r="J107" s="293"/>
      <c r="K107" s="248" t="s">
        <v>583</v>
      </c>
      <c r="L107" s="267" t="s">
        <v>583</v>
      </c>
      <c r="M107" s="250"/>
      <c r="N107" s="293"/>
      <c r="O107" s="248" t="s">
        <v>583</v>
      </c>
      <c r="P107" s="267" t="s">
        <v>583</v>
      </c>
      <c r="Q107" s="250"/>
      <c r="R107" s="293"/>
      <c r="S107" s="248" t="s">
        <v>583</v>
      </c>
      <c r="T107" s="267" t="s">
        <v>583</v>
      </c>
      <c r="U107" s="250"/>
      <c r="V107" s="293"/>
      <c r="W107" s="248" t="s">
        <v>583</v>
      </c>
      <c r="X107" s="267" t="s">
        <v>583</v>
      </c>
      <c r="Y107" s="250"/>
    </row>
    <row r="108" spans="1:25" ht="13.5" hidden="1" customHeight="1">
      <c r="A108" s="274"/>
      <c r="B108" s="294"/>
      <c r="C108" s="248" t="s">
        <v>583</v>
      </c>
      <c r="D108" s="267" t="s">
        <v>583</v>
      </c>
      <c r="E108" s="250"/>
      <c r="F108" s="294"/>
      <c r="G108" s="248" t="s">
        <v>583</v>
      </c>
      <c r="H108" s="267" t="s">
        <v>583</v>
      </c>
      <c r="I108" s="250"/>
      <c r="J108" s="294"/>
      <c r="K108" s="248" t="s">
        <v>583</v>
      </c>
      <c r="L108" s="267" t="s">
        <v>583</v>
      </c>
      <c r="M108" s="250"/>
      <c r="N108" s="294"/>
      <c r="O108" s="248" t="s">
        <v>583</v>
      </c>
      <c r="P108" s="267" t="s">
        <v>583</v>
      </c>
      <c r="Q108" s="250"/>
      <c r="R108" s="294"/>
      <c r="S108" s="248" t="s">
        <v>583</v>
      </c>
      <c r="T108" s="267" t="s">
        <v>583</v>
      </c>
      <c r="U108" s="250"/>
      <c r="V108" s="294"/>
      <c r="W108" s="248" t="s">
        <v>583</v>
      </c>
      <c r="X108" s="267" t="s">
        <v>583</v>
      </c>
      <c r="Y108" s="250"/>
    </row>
    <row r="109" spans="1:25" ht="13.5" hidden="1" customHeight="1">
      <c r="A109" s="274"/>
      <c r="B109" s="294"/>
      <c r="C109" s="248" t="s">
        <v>583</v>
      </c>
      <c r="D109" s="267" t="s">
        <v>583</v>
      </c>
      <c r="E109" s="250"/>
      <c r="F109" s="294"/>
      <c r="G109" s="248" t="s">
        <v>583</v>
      </c>
      <c r="H109" s="267" t="s">
        <v>583</v>
      </c>
      <c r="I109" s="250"/>
      <c r="J109" s="294"/>
      <c r="K109" s="248" t="s">
        <v>583</v>
      </c>
      <c r="L109" s="267" t="s">
        <v>583</v>
      </c>
      <c r="M109" s="250"/>
      <c r="N109" s="294"/>
      <c r="O109" s="248" t="s">
        <v>583</v>
      </c>
      <c r="P109" s="267" t="s">
        <v>583</v>
      </c>
      <c r="Q109" s="250"/>
      <c r="R109" s="294"/>
      <c r="S109" s="248" t="s">
        <v>583</v>
      </c>
      <c r="T109" s="267" t="s">
        <v>583</v>
      </c>
      <c r="U109" s="250"/>
      <c r="V109" s="294"/>
      <c r="W109" s="248" t="s">
        <v>583</v>
      </c>
      <c r="X109" s="267" t="s">
        <v>583</v>
      </c>
      <c r="Y109" s="250"/>
    </row>
    <row r="110" spans="1:25" ht="13.5" hidden="1" customHeight="1">
      <c r="A110" s="274"/>
      <c r="B110" s="294"/>
      <c r="C110" s="248" t="s">
        <v>583</v>
      </c>
      <c r="D110" s="267" t="s">
        <v>583</v>
      </c>
      <c r="E110" s="250"/>
      <c r="F110" s="294"/>
      <c r="G110" s="248" t="s">
        <v>583</v>
      </c>
      <c r="H110" s="267" t="s">
        <v>583</v>
      </c>
      <c r="I110" s="250"/>
      <c r="J110" s="294"/>
      <c r="K110" s="248" t="s">
        <v>583</v>
      </c>
      <c r="L110" s="267" t="s">
        <v>583</v>
      </c>
      <c r="M110" s="250"/>
      <c r="N110" s="294"/>
      <c r="O110" s="248" t="s">
        <v>583</v>
      </c>
      <c r="P110" s="267" t="s">
        <v>583</v>
      </c>
      <c r="Q110" s="250"/>
      <c r="R110" s="294"/>
      <c r="S110" s="248" t="s">
        <v>583</v>
      </c>
      <c r="T110" s="267" t="s">
        <v>583</v>
      </c>
      <c r="U110" s="250"/>
      <c r="V110" s="294"/>
      <c r="W110" s="248" t="s">
        <v>583</v>
      </c>
      <c r="X110" s="267" t="s">
        <v>583</v>
      </c>
      <c r="Y110" s="250"/>
    </row>
    <row r="111" spans="1:25" ht="13.5" hidden="1" customHeight="1">
      <c r="A111" s="274"/>
      <c r="B111" s="294"/>
      <c r="C111" s="248" t="s">
        <v>583</v>
      </c>
      <c r="D111" s="267" t="s">
        <v>583</v>
      </c>
      <c r="E111" s="250"/>
      <c r="F111" s="294"/>
      <c r="G111" s="248" t="s">
        <v>583</v>
      </c>
      <c r="H111" s="267" t="s">
        <v>583</v>
      </c>
      <c r="I111" s="250"/>
      <c r="J111" s="294"/>
      <c r="K111" s="248" t="s">
        <v>583</v>
      </c>
      <c r="L111" s="267" t="s">
        <v>583</v>
      </c>
      <c r="M111" s="250"/>
      <c r="N111" s="294"/>
      <c r="O111" s="248" t="s">
        <v>583</v>
      </c>
      <c r="P111" s="267" t="s">
        <v>583</v>
      </c>
      <c r="Q111" s="250"/>
      <c r="R111" s="294"/>
      <c r="S111" s="248" t="s">
        <v>583</v>
      </c>
      <c r="T111" s="267" t="s">
        <v>583</v>
      </c>
      <c r="U111" s="250"/>
      <c r="V111" s="294"/>
      <c r="W111" s="248" t="s">
        <v>583</v>
      </c>
      <c r="X111" s="267" t="s">
        <v>583</v>
      </c>
      <c r="Y111" s="250"/>
    </row>
    <row r="112" spans="1:25" ht="13.5" hidden="1" customHeight="1">
      <c r="A112" s="274"/>
      <c r="B112" s="294"/>
      <c r="C112" s="248" t="s">
        <v>583</v>
      </c>
      <c r="D112" s="267" t="s">
        <v>583</v>
      </c>
      <c r="E112" s="250"/>
      <c r="F112" s="294"/>
      <c r="G112" s="248" t="s">
        <v>583</v>
      </c>
      <c r="H112" s="267" t="s">
        <v>583</v>
      </c>
      <c r="I112" s="250"/>
      <c r="J112" s="294"/>
      <c r="K112" s="248" t="s">
        <v>583</v>
      </c>
      <c r="L112" s="267" t="s">
        <v>583</v>
      </c>
      <c r="M112" s="250"/>
      <c r="N112" s="294"/>
      <c r="O112" s="248" t="s">
        <v>583</v>
      </c>
      <c r="P112" s="267" t="s">
        <v>583</v>
      </c>
      <c r="Q112" s="250"/>
      <c r="R112" s="294"/>
      <c r="S112" s="248" t="s">
        <v>583</v>
      </c>
      <c r="T112" s="267" t="s">
        <v>583</v>
      </c>
      <c r="U112" s="250"/>
      <c r="V112" s="294"/>
      <c r="W112" s="248" t="s">
        <v>583</v>
      </c>
      <c r="X112" s="267" t="s">
        <v>583</v>
      </c>
      <c r="Y112" s="250"/>
    </row>
    <row r="113" spans="1:25" ht="13.5" hidden="1" customHeight="1">
      <c r="A113" s="274"/>
      <c r="B113" s="294"/>
      <c r="C113" s="248" t="s">
        <v>583</v>
      </c>
      <c r="D113" s="267" t="s">
        <v>583</v>
      </c>
      <c r="E113" s="250"/>
      <c r="F113" s="294"/>
      <c r="G113" s="248" t="s">
        <v>583</v>
      </c>
      <c r="H113" s="267" t="s">
        <v>583</v>
      </c>
      <c r="I113" s="250"/>
      <c r="J113" s="294"/>
      <c r="K113" s="248" t="s">
        <v>583</v>
      </c>
      <c r="L113" s="267" t="s">
        <v>583</v>
      </c>
      <c r="M113" s="250"/>
      <c r="N113" s="294"/>
      <c r="O113" s="248" t="s">
        <v>583</v>
      </c>
      <c r="P113" s="267" t="s">
        <v>583</v>
      </c>
      <c r="Q113" s="250"/>
      <c r="R113" s="294"/>
      <c r="S113" s="248" t="s">
        <v>583</v>
      </c>
      <c r="T113" s="267" t="s">
        <v>583</v>
      </c>
      <c r="U113" s="250"/>
      <c r="V113" s="294"/>
      <c r="W113" s="248" t="s">
        <v>583</v>
      </c>
      <c r="X113" s="267" t="s">
        <v>583</v>
      </c>
      <c r="Y113" s="250"/>
    </row>
    <row r="114" spans="1:25" ht="13.5" hidden="1" customHeight="1">
      <c r="A114" s="274"/>
      <c r="B114" s="294"/>
      <c r="C114" s="248" t="s">
        <v>583</v>
      </c>
      <c r="D114" s="267" t="s">
        <v>583</v>
      </c>
      <c r="E114" s="250"/>
      <c r="F114" s="294"/>
      <c r="G114" s="248" t="s">
        <v>583</v>
      </c>
      <c r="H114" s="267" t="s">
        <v>583</v>
      </c>
      <c r="I114" s="250"/>
      <c r="J114" s="294"/>
      <c r="K114" s="248" t="s">
        <v>583</v>
      </c>
      <c r="L114" s="267" t="s">
        <v>583</v>
      </c>
      <c r="M114" s="250"/>
      <c r="N114" s="294"/>
      <c r="O114" s="248" t="s">
        <v>583</v>
      </c>
      <c r="P114" s="267" t="s">
        <v>583</v>
      </c>
      <c r="Q114" s="250"/>
      <c r="R114" s="294"/>
      <c r="S114" s="248" t="s">
        <v>583</v>
      </c>
      <c r="T114" s="267" t="s">
        <v>583</v>
      </c>
      <c r="U114" s="250"/>
      <c r="V114" s="294"/>
      <c r="W114" s="248" t="s">
        <v>583</v>
      </c>
      <c r="X114" s="267" t="s">
        <v>583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44" t="s">
        <v>607</v>
      </c>
      <c r="B117" s="507"/>
      <c r="C117" s="508"/>
      <c r="D117" s="508"/>
      <c r="E117" s="509"/>
      <c r="F117" s="507"/>
      <c r="G117" s="508"/>
      <c r="H117" s="508"/>
      <c r="I117" s="509"/>
      <c r="J117" s="507"/>
      <c r="K117" s="508"/>
      <c r="L117" s="508"/>
      <c r="M117" s="509"/>
      <c r="N117" s="507"/>
      <c r="O117" s="508"/>
      <c r="P117" s="508"/>
      <c r="Q117" s="509"/>
      <c r="R117" s="507"/>
      <c r="S117" s="508"/>
      <c r="T117" s="508"/>
      <c r="U117" s="509"/>
      <c r="V117" s="507"/>
      <c r="W117" s="508"/>
      <c r="X117" s="508"/>
      <c r="Y117" s="509"/>
    </row>
    <row r="118" spans="1:25" ht="13.5" customHeight="1">
      <c r="A118" s="545"/>
      <c r="B118" s="510"/>
      <c r="C118" s="511"/>
      <c r="D118" s="511"/>
      <c r="E118" s="512"/>
      <c r="F118" s="510"/>
      <c r="G118" s="511"/>
      <c r="H118" s="511"/>
      <c r="I118" s="512"/>
      <c r="J118" s="510"/>
      <c r="K118" s="511"/>
      <c r="L118" s="511"/>
      <c r="M118" s="512"/>
      <c r="N118" s="510"/>
      <c r="O118" s="511"/>
      <c r="P118" s="511"/>
      <c r="Q118" s="512"/>
      <c r="R118" s="510"/>
      <c r="S118" s="511"/>
      <c r="T118" s="511"/>
      <c r="U118" s="512"/>
      <c r="V118" s="510"/>
      <c r="W118" s="511"/>
      <c r="X118" s="511"/>
      <c r="Y118" s="512"/>
    </row>
    <row r="119" spans="1:25" ht="13.5" customHeight="1">
      <c r="A119" s="545"/>
      <c r="B119" s="510"/>
      <c r="C119" s="511"/>
      <c r="D119" s="511"/>
      <c r="E119" s="512"/>
      <c r="F119" s="510"/>
      <c r="G119" s="511"/>
      <c r="H119" s="511"/>
      <c r="I119" s="512"/>
      <c r="J119" s="510"/>
      <c r="K119" s="511"/>
      <c r="L119" s="511"/>
      <c r="M119" s="512"/>
      <c r="N119" s="510"/>
      <c r="O119" s="511"/>
      <c r="P119" s="511"/>
      <c r="Q119" s="512"/>
      <c r="R119" s="510"/>
      <c r="S119" s="511"/>
      <c r="T119" s="511"/>
      <c r="U119" s="512"/>
      <c r="V119" s="510"/>
      <c r="W119" s="511"/>
      <c r="X119" s="511"/>
      <c r="Y119" s="512"/>
    </row>
    <row r="120" spans="1:25" ht="13.5" customHeight="1">
      <c r="A120" s="545"/>
      <c r="B120" s="510"/>
      <c r="C120" s="511"/>
      <c r="D120" s="511"/>
      <c r="E120" s="512"/>
      <c r="F120" s="510"/>
      <c r="G120" s="511"/>
      <c r="H120" s="511"/>
      <c r="I120" s="512"/>
      <c r="J120" s="510"/>
      <c r="K120" s="511"/>
      <c r="L120" s="511"/>
      <c r="M120" s="512"/>
      <c r="N120" s="510"/>
      <c r="O120" s="511"/>
      <c r="P120" s="511"/>
      <c r="Q120" s="512"/>
      <c r="R120" s="510"/>
      <c r="S120" s="511"/>
      <c r="T120" s="511"/>
      <c r="U120" s="512"/>
      <c r="V120" s="510"/>
      <c r="W120" s="511"/>
      <c r="X120" s="511"/>
      <c r="Y120" s="512"/>
    </row>
    <row r="121" spans="1:25" ht="13.5" customHeight="1">
      <c r="A121" s="545"/>
      <c r="B121" s="510"/>
      <c r="C121" s="511"/>
      <c r="D121" s="511"/>
      <c r="E121" s="512"/>
      <c r="F121" s="510"/>
      <c r="G121" s="511"/>
      <c r="H121" s="511"/>
      <c r="I121" s="512"/>
      <c r="J121" s="510"/>
      <c r="K121" s="511"/>
      <c r="L121" s="511"/>
      <c r="M121" s="512"/>
      <c r="N121" s="510"/>
      <c r="O121" s="511"/>
      <c r="P121" s="511"/>
      <c r="Q121" s="512"/>
      <c r="R121" s="510"/>
      <c r="S121" s="511"/>
      <c r="T121" s="511"/>
      <c r="U121" s="512"/>
      <c r="V121" s="510"/>
      <c r="W121" s="511"/>
      <c r="X121" s="511"/>
      <c r="Y121" s="512"/>
    </row>
    <row r="122" spans="1:25" ht="13.5" customHeight="1">
      <c r="A122" s="545"/>
      <c r="B122" s="510"/>
      <c r="C122" s="511"/>
      <c r="D122" s="511"/>
      <c r="E122" s="512"/>
      <c r="F122" s="510"/>
      <c r="G122" s="511"/>
      <c r="H122" s="511"/>
      <c r="I122" s="512"/>
      <c r="J122" s="510"/>
      <c r="K122" s="511"/>
      <c r="L122" s="511"/>
      <c r="M122" s="512"/>
      <c r="N122" s="510"/>
      <c r="O122" s="511"/>
      <c r="P122" s="511"/>
      <c r="Q122" s="512"/>
      <c r="R122" s="510"/>
      <c r="S122" s="511"/>
      <c r="T122" s="511"/>
      <c r="U122" s="512"/>
      <c r="V122" s="510"/>
      <c r="W122" s="511"/>
      <c r="X122" s="511"/>
      <c r="Y122" s="512"/>
    </row>
    <row r="123" spans="1:25" ht="13.5" customHeight="1">
      <c r="A123" s="545"/>
      <c r="B123" s="510"/>
      <c r="C123" s="511"/>
      <c r="D123" s="511"/>
      <c r="E123" s="512"/>
      <c r="F123" s="510"/>
      <c r="G123" s="511"/>
      <c r="H123" s="511"/>
      <c r="I123" s="512"/>
      <c r="J123" s="510"/>
      <c r="K123" s="511"/>
      <c r="L123" s="511"/>
      <c r="M123" s="512"/>
      <c r="N123" s="510"/>
      <c r="O123" s="511"/>
      <c r="P123" s="511"/>
      <c r="Q123" s="512"/>
      <c r="R123" s="510"/>
      <c r="S123" s="511"/>
      <c r="T123" s="511"/>
      <c r="U123" s="512"/>
      <c r="V123" s="510"/>
      <c r="W123" s="511"/>
      <c r="X123" s="511"/>
      <c r="Y123" s="512"/>
    </row>
    <row r="124" spans="1:25" ht="13.5" customHeight="1">
      <c r="A124" s="545"/>
      <c r="B124" s="510"/>
      <c r="C124" s="511"/>
      <c r="D124" s="511"/>
      <c r="E124" s="512"/>
      <c r="F124" s="510"/>
      <c r="G124" s="511"/>
      <c r="H124" s="511"/>
      <c r="I124" s="512"/>
      <c r="J124" s="510"/>
      <c r="K124" s="511"/>
      <c r="L124" s="511"/>
      <c r="M124" s="512"/>
      <c r="N124" s="510"/>
      <c r="O124" s="511"/>
      <c r="P124" s="511"/>
      <c r="Q124" s="512"/>
      <c r="R124" s="510"/>
      <c r="S124" s="511"/>
      <c r="T124" s="511"/>
      <c r="U124" s="512"/>
      <c r="V124" s="510"/>
      <c r="W124" s="511"/>
      <c r="X124" s="511"/>
      <c r="Y124" s="512"/>
    </row>
    <row r="125" spans="1:25" ht="13.5" customHeight="1">
      <c r="A125" s="304"/>
      <c r="B125" s="510"/>
      <c r="C125" s="511"/>
      <c r="D125" s="511"/>
      <c r="E125" s="512"/>
      <c r="F125" s="510"/>
      <c r="G125" s="511"/>
      <c r="H125" s="511"/>
      <c r="I125" s="512"/>
      <c r="J125" s="510"/>
      <c r="K125" s="511"/>
      <c r="L125" s="511"/>
      <c r="M125" s="512"/>
      <c r="N125" s="510"/>
      <c r="O125" s="511"/>
      <c r="P125" s="511"/>
      <c r="Q125" s="512"/>
      <c r="R125" s="510"/>
      <c r="S125" s="511"/>
      <c r="T125" s="511"/>
      <c r="U125" s="512"/>
      <c r="V125" s="510"/>
      <c r="W125" s="511"/>
      <c r="X125" s="511"/>
      <c r="Y125" s="512"/>
    </row>
    <row r="126" spans="1:25" ht="13.5" customHeight="1">
      <c r="A126" s="304"/>
      <c r="B126" s="510"/>
      <c r="C126" s="511"/>
      <c r="D126" s="511"/>
      <c r="E126" s="512"/>
      <c r="F126" s="510"/>
      <c r="G126" s="511"/>
      <c r="H126" s="511"/>
      <c r="I126" s="512"/>
      <c r="J126" s="510"/>
      <c r="K126" s="511"/>
      <c r="L126" s="511"/>
      <c r="M126" s="512"/>
      <c r="N126" s="510"/>
      <c r="O126" s="511"/>
      <c r="P126" s="511"/>
      <c r="Q126" s="512"/>
      <c r="R126" s="510"/>
      <c r="S126" s="511"/>
      <c r="T126" s="511"/>
      <c r="U126" s="512"/>
      <c r="V126" s="510"/>
      <c r="W126" s="511"/>
      <c r="X126" s="511"/>
      <c r="Y126" s="512"/>
    </row>
    <row r="127" spans="1:25" ht="13.5" customHeight="1">
      <c r="A127" s="304"/>
      <c r="B127" s="510"/>
      <c r="C127" s="511"/>
      <c r="D127" s="511"/>
      <c r="E127" s="512"/>
      <c r="F127" s="510"/>
      <c r="G127" s="511"/>
      <c r="H127" s="511"/>
      <c r="I127" s="512"/>
      <c r="J127" s="510"/>
      <c r="K127" s="511"/>
      <c r="L127" s="511"/>
      <c r="M127" s="512"/>
      <c r="N127" s="510"/>
      <c r="O127" s="511"/>
      <c r="P127" s="511"/>
      <c r="Q127" s="512"/>
      <c r="R127" s="510"/>
      <c r="S127" s="511"/>
      <c r="T127" s="511"/>
      <c r="U127" s="512"/>
      <c r="V127" s="510"/>
      <c r="W127" s="511"/>
      <c r="X127" s="511"/>
      <c r="Y127" s="512"/>
    </row>
    <row r="128" spans="1:25" ht="13.5" customHeight="1">
      <c r="A128" s="304"/>
      <c r="B128" s="510"/>
      <c r="C128" s="511"/>
      <c r="D128" s="511"/>
      <c r="E128" s="512"/>
      <c r="F128" s="510"/>
      <c r="G128" s="511"/>
      <c r="H128" s="511"/>
      <c r="I128" s="512"/>
      <c r="J128" s="510"/>
      <c r="K128" s="511"/>
      <c r="L128" s="511"/>
      <c r="M128" s="512"/>
      <c r="N128" s="510"/>
      <c r="O128" s="511"/>
      <c r="P128" s="511"/>
      <c r="Q128" s="512"/>
      <c r="R128" s="510"/>
      <c r="S128" s="511"/>
      <c r="T128" s="511"/>
      <c r="U128" s="512"/>
      <c r="V128" s="510"/>
      <c r="W128" s="511"/>
      <c r="X128" s="511"/>
      <c r="Y128" s="512"/>
    </row>
    <row r="129" spans="1:25" ht="13.5" hidden="1" customHeight="1">
      <c r="A129" s="304"/>
      <c r="B129" s="510"/>
      <c r="C129" s="511"/>
      <c r="D129" s="511"/>
      <c r="E129" s="512"/>
      <c r="F129" s="510"/>
      <c r="G129" s="511"/>
      <c r="H129" s="511"/>
      <c r="I129" s="512"/>
      <c r="J129" s="510"/>
      <c r="K129" s="511"/>
      <c r="L129" s="511"/>
      <c r="M129" s="512"/>
      <c r="N129" s="510"/>
      <c r="O129" s="511"/>
      <c r="P129" s="511"/>
      <c r="Q129" s="512"/>
      <c r="R129" s="510"/>
      <c r="S129" s="511"/>
      <c r="T129" s="511"/>
      <c r="U129" s="512"/>
      <c r="V129" s="510"/>
      <c r="W129" s="511"/>
      <c r="X129" s="511"/>
      <c r="Y129" s="512"/>
    </row>
    <row r="130" spans="1:25" ht="13.5" hidden="1" customHeight="1">
      <c r="A130" s="304"/>
      <c r="B130" s="510"/>
      <c r="C130" s="511"/>
      <c r="D130" s="511"/>
      <c r="E130" s="512"/>
      <c r="F130" s="510"/>
      <c r="G130" s="511"/>
      <c r="H130" s="511"/>
      <c r="I130" s="512"/>
      <c r="J130" s="510"/>
      <c r="K130" s="511"/>
      <c r="L130" s="511"/>
      <c r="M130" s="512"/>
      <c r="N130" s="510"/>
      <c r="O130" s="511"/>
      <c r="P130" s="511"/>
      <c r="Q130" s="512"/>
      <c r="R130" s="510"/>
      <c r="S130" s="511"/>
      <c r="T130" s="511"/>
      <c r="U130" s="512"/>
      <c r="V130" s="510"/>
      <c r="W130" s="511"/>
      <c r="X130" s="511"/>
      <c r="Y130" s="512"/>
    </row>
    <row r="131" spans="1:25" ht="13.5" hidden="1" customHeight="1">
      <c r="A131" s="304"/>
      <c r="B131" s="510"/>
      <c r="C131" s="511"/>
      <c r="D131" s="511"/>
      <c r="E131" s="512"/>
      <c r="F131" s="510"/>
      <c r="G131" s="511"/>
      <c r="H131" s="511"/>
      <c r="I131" s="512"/>
      <c r="J131" s="510"/>
      <c r="K131" s="511"/>
      <c r="L131" s="511"/>
      <c r="M131" s="512"/>
      <c r="N131" s="510"/>
      <c r="O131" s="511"/>
      <c r="P131" s="511"/>
      <c r="Q131" s="512"/>
      <c r="R131" s="510"/>
      <c r="S131" s="511"/>
      <c r="T131" s="511"/>
      <c r="U131" s="512"/>
      <c r="V131" s="510"/>
      <c r="W131" s="511"/>
      <c r="X131" s="511"/>
      <c r="Y131" s="512"/>
    </row>
    <row r="132" spans="1:25" ht="13.5" hidden="1" customHeight="1">
      <c r="A132" s="304"/>
      <c r="B132" s="510"/>
      <c r="C132" s="511"/>
      <c r="D132" s="511"/>
      <c r="E132" s="512"/>
      <c r="F132" s="510"/>
      <c r="G132" s="511"/>
      <c r="H132" s="511"/>
      <c r="I132" s="512"/>
      <c r="J132" s="510"/>
      <c r="K132" s="511"/>
      <c r="L132" s="511"/>
      <c r="M132" s="512"/>
      <c r="N132" s="510"/>
      <c r="O132" s="511"/>
      <c r="P132" s="511"/>
      <c r="Q132" s="512"/>
      <c r="R132" s="510"/>
      <c r="S132" s="511"/>
      <c r="T132" s="511"/>
      <c r="U132" s="512"/>
      <c r="V132" s="510"/>
      <c r="W132" s="511"/>
      <c r="X132" s="511"/>
      <c r="Y132" s="512"/>
    </row>
    <row r="133" spans="1:25" ht="13.5" hidden="1" customHeight="1">
      <c r="A133" s="304"/>
      <c r="B133" s="510"/>
      <c r="C133" s="511"/>
      <c r="D133" s="511"/>
      <c r="E133" s="512"/>
      <c r="F133" s="510"/>
      <c r="G133" s="511"/>
      <c r="H133" s="511"/>
      <c r="I133" s="512"/>
      <c r="J133" s="510"/>
      <c r="K133" s="511"/>
      <c r="L133" s="511"/>
      <c r="M133" s="512"/>
      <c r="N133" s="510"/>
      <c r="O133" s="511"/>
      <c r="P133" s="511"/>
      <c r="Q133" s="512"/>
      <c r="R133" s="510"/>
      <c r="S133" s="511"/>
      <c r="T133" s="511"/>
      <c r="U133" s="512"/>
      <c r="V133" s="510"/>
      <c r="W133" s="511"/>
      <c r="X133" s="511"/>
      <c r="Y133" s="512"/>
    </row>
    <row r="134" spans="1:25" ht="13.5" customHeight="1">
      <c r="A134" s="331">
        <f>SUBTOTAL(9,A45,A75,A95,A115)</f>
        <v>54420</v>
      </c>
      <c r="B134" s="513"/>
      <c r="C134" s="514"/>
      <c r="D134" s="514"/>
      <c r="E134" s="515"/>
      <c r="F134" s="513"/>
      <c r="G134" s="514"/>
      <c r="H134" s="514"/>
      <c r="I134" s="515"/>
      <c r="J134" s="513"/>
      <c r="K134" s="514"/>
      <c r="L134" s="514"/>
      <c r="M134" s="515"/>
      <c r="N134" s="513"/>
      <c r="O134" s="514"/>
      <c r="P134" s="514"/>
      <c r="Q134" s="515"/>
      <c r="R134" s="513"/>
      <c r="S134" s="514"/>
      <c r="T134" s="514"/>
      <c r="U134" s="515"/>
      <c r="V134" s="513"/>
      <c r="W134" s="514"/>
      <c r="X134" s="514"/>
      <c r="Y134" s="515"/>
    </row>
    <row r="135" spans="1:25" ht="13.5" customHeight="1">
      <c r="A135" s="306" t="s">
        <v>608</v>
      </c>
      <c r="B135" s="551">
        <f>SUM(E45,E75,E95,E115)</f>
        <v>0</v>
      </c>
      <c r="C135" s="552"/>
      <c r="D135" s="552"/>
      <c r="E135" s="553"/>
      <c r="F135" s="551">
        <f>SUM(I45,I75,I95,I115)</f>
        <v>0</v>
      </c>
      <c r="G135" s="552"/>
      <c r="H135" s="552"/>
      <c r="I135" s="553"/>
      <c r="J135" s="551">
        <f>SUM(M45,M75,M95,M115)</f>
        <v>0</v>
      </c>
      <c r="K135" s="552"/>
      <c r="L135" s="552"/>
      <c r="M135" s="553"/>
      <c r="N135" s="551">
        <f>SUM(Q45,Q75,Q95,Q115)</f>
        <v>0</v>
      </c>
      <c r="O135" s="552"/>
      <c r="P135" s="552"/>
      <c r="Q135" s="553"/>
      <c r="R135" s="551">
        <f>SUM(U45,U75,U95,U115)</f>
        <v>0</v>
      </c>
      <c r="S135" s="552"/>
      <c r="T135" s="552"/>
      <c r="U135" s="553"/>
      <c r="V135" s="551">
        <f>SUM(Y45,Y75,Y95,Y115)</f>
        <v>0</v>
      </c>
      <c r="W135" s="552"/>
      <c r="X135" s="552"/>
      <c r="Y135" s="553"/>
    </row>
    <row r="136" spans="1:25" ht="13.5" customHeight="1">
      <c r="A136" s="332" t="s">
        <v>2084</v>
      </c>
      <c r="V136" s="531">
        <f>MOKUJI!B12</f>
        <v>45931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electLockedCells="1"/>
  <mergeCells count="55"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R2:X2"/>
    <mergeCell ref="P2:Q2"/>
    <mergeCell ref="N2:O2"/>
    <mergeCell ref="N1:O1"/>
    <mergeCell ref="U1:V1"/>
    <mergeCell ref="W1:X1"/>
    <mergeCell ref="Q1:R1"/>
    <mergeCell ref="S1:T1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A7:A14"/>
    <mergeCell ref="A50:A57"/>
    <mergeCell ref="O4:Q4"/>
    <mergeCell ref="C4:E4"/>
    <mergeCell ref="G4:I4"/>
    <mergeCell ref="K4:M4"/>
    <mergeCell ref="S4:T4"/>
    <mergeCell ref="W4:X4"/>
    <mergeCell ref="C47:E47"/>
    <mergeCell ref="G47:I47"/>
    <mergeCell ref="K47:M47"/>
    <mergeCell ref="O47:Q4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2025-09-18T07:10:41Z</cp:lastPrinted>
  <dcterms:created xsi:type="dcterms:W3CDTF">2011-11-12T09:19:26Z</dcterms:created>
  <dcterms:modified xsi:type="dcterms:W3CDTF">2025-10-01T08:21:26Z</dcterms:modified>
</cp:coreProperties>
</file>