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6410" windowHeight="7395" firstSheet="2" activeTab="2"/>
  </bookViews>
  <sheets>
    <sheet name="免責について" sheetId="1" r:id="rId1"/>
    <sheet name="市・郡" sheetId="2" r:id="rId2"/>
    <sheet name="市内河" sheetId="3" r:id="rId3"/>
    <sheet name="市内読朝毎" sheetId="4" r:id="rId4"/>
    <sheet name="市内経産" sheetId="5" r:id="rId5"/>
    <sheet name="近郊" sheetId="6" r:id="rId6"/>
    <sheet name="仙南" sheetId="7" r:id="rId7"/>
    <sheet name="大崎" sheetId="8" r:id="rId8"/>
    <sheet name="石巻" sheetId="9" r:id="rId9"/>
    <sheet name="栗原" sheetId="10" r:id="rId10"/>
    <sheet name="気仙沼" sheetId="11" r:id="rId11"/>
    <sheet name="市内夕刊" sheetId="12" r:id="rId12"/>
  </sheets>
  <definedNames>
    <definedName name="_xlnm.Print_Area" localSheetId="10">'気仙沼'!$A$1:$AB$34</definedName>
    <definedName name="_xlnm.Print_Area" localSheetId="5">'近郊'!$A$1:$AB$34</definedName>
    <definedName name="_xlnm.Print_Area" localSheetId="9">'栗原'!$A$1:$AB$27</definedName>
    <definedName name="_xlnm.Print_Area" localSheetId="1">'市・郡'!$A$1:$R$42</definedName>
    <definedName name="_xlnm.Print_Area" localSheetId="2">'市内河'!$A$1:$Z$37</definedName>
    <definedName name="_xlnm.Print_Area" localSheetId="4">'市内経産'!$A$1:$Z$34</definedName>
    <definedName name="_xlnm.Print_Area" localSheetId="3">'市内読朝毎'!$A$1:$Z$39</definedName>
    <definedName name="_xlnm.Print_Area" localSheetId="11">'市内夕刊'!$A$1:$Z$41</definedName>
    <definedName name="_xlnm.Print_Area" localSheetId="8">'石巻'!$A$1:$AB$37</definedName>
    <definedName name="_xlnm.Print_Area" localSheetId="7">'大崎'!$A$1:$AB$34</definedName>
    <definedName name="_xlnm.Print_Area" localSheetId="0">'免責について'!$A$1:$CG$34</definedName>
  </definedNames>
  <calcPr fullCalcOnLoad="1"/>
</workbook>
</file>

<file path=xl/sharedStrings.xml><?xml version="1.0" encoding="utf-8"?>
<sst xmlns="http://schemas.openxmlformats.org/spreadsheetml/2006/main" count="1403" uniqueCount="727">
  <si>
    <t>※　女川町の産経新聞は読売新聞女川店が取り扱っております。</t>
  </si>
  <si>
    <t>※　旧石巻市内の日本経済新聞は、旧石巻市河北新報各店が取り扱っております。</t>
  </si>
  <si>
    <t>広告主名</t>
  </si>
  <si>
    <t>タイトル</t>
  </si>
  <si>
    <t>代理店名</t>
  </si>
  <si>
    <t>サイズ</t>
  </si>
  <si>
    <t>総枚数</t>
  </si>
  <si>
    <t>担当者</t>
  </si>
  <si>
    <t>受注No．</t>
  </si>
  <si>
    <t>栗原方面</t>
  </si>
  <si>
    <t>河北</t>
  </si>
  <si>
    <t>栗原市</t>
  </si>
  <si>
    <t>栗原市</t>
  </si>
  <si>
    <t>築館 ※</t>
  </si>
  <si>
    <t>築館 ※</t>
  </si>
  <si>
    <t>旧金成町</t>
  </si>
  <si>
    <t>旧栗駒町</t>
  </si>
  <si>
    <t>くりこま ※</t>
  </si>
  <si>
    <t>岩ヶ崎※</t>
  </si>
  <si>
    <t>(旧鶯沢町含)</t>
  </si>
  <si>
    <t>旧高清水町</t>
  </si>
  <si>
    <t>高清水 ※</t>
  </si>
  <si>
    <t>旧瀬峰町</t>
  </si>
  <si>
    <t>計</t>
  </si>
  <si>
    <t>※　合…合売店    複…複合店    Ｋ…河北新報    Y…読売新聞</t>
  </si>
  <si>
    <t>※　築館町の朝日新聞は、河北新報築館店が取り扱っております。</t>
  </si>
  <si>
    <t xml:space="preserve">※　旧栗駒町、旧鶯沢町の毎日新聞は読売新聞岩ヶ崎店が取り扱っております。 </t>
  </si>
  <si>
    <t>※  天災、災害等の事故や選挙報道等で新聞制作の遅れが生ずる場合、やむを得ず折込日の変更をさせて頂く事や折込不能となる場合があります。</t>
  </si>
  <si>
    <t>広告主名</t>
  </si>
  <si>
    <t>タイトル</t>
  </si>
  <si>
    <t>代理店名</t>
  </si>
  <si>
    <t>サイズ</t>
  </si>
  <si>
    <t>総枚数</t>
  </si>
  <si>
    <t>担当者</t>
  </si>
  <si>
    <t>受注No．</t>
  </si>
  <si>
    <t>気仙沼　・</t>
  </si>
  <si>
    <t>　登米方面</t>
  </si>
  <si>
    <t>河北</t>
  </si>
  <si>
    <t>気仙沼市　本吉郡　登米市</t>
  </si>
  <si>
    <t>気仙沼市※</t>
  </si>
  <si>
    <t>旧　　　　　　気仙沼市</t>
  </si>
  <si>
    <t>三陸
 新報
     ※</t>
  </si>
  <si>
    <t>気仙沼</t>
  </si>
  <si>
    <t>旧唐桑町</t>
  </si>
  <si>
    <t>旧本吉町</t>
  </si>
  <si>
    <t>本吉</t>
  </si>
  <si>
    <t>本吉郡</t>
  </si>
  <si>
    <t>南三陸町</t>
  </si>
  <si>
    <t>南三陸</t>
  </si>
  <si>
    <t>登米市</t>
  </si>
  <si>
    <t>旧津山町</t>
  </si>
  <si>
    <t>柳津 ※</t>
  </si>
  <si>
    <t>旧石越町</t>
  </si>
  <si>
    <t>旧迫町</t>
  </si>
  <si>
    <t>西佐沼 ※</t>
  </si>
  <si>
    <t>東佐沼 ※</t>
  </si>
  <si>
    <t>旧登米町</t>
  </si>
  <si>
    <t>旧南方町</t>
  </si>
  <si>
    <t>旧中田町</t>
  </si>
  <si>
    <t>旧東和町</t>
  </si>
  <si>
    <t>旧米山町</t>
  </si>
  <si>
    <t>米山</t>
  </si>
  <si>
    <t>旧豊里町</t>
  </si>
  <si>
    <t>計</t>
  </si>
  <si>
    <t xml:space="preserve">※ 合…合売店　複…複合店　　Ｋ…河北新報   </t>
  </si>
  <si>
    <t>※ 気仙沼市内の朝日新聞・日本経済新聞・産経新聞は河北新報気仙沼各店が取り扱っております。</t>
  </si>
  <si>
    <t>※ 〔折込休日〕三陸新報は月曜日が休刊です。</t>
  </si>
  <si>
    <t>※ 旧迫町佐沼の朝日新聞（毎日含む）は河北新報西佐沼店、東佐沼店が取り扱っております。</t>
  </si>
  <si>
    <t>※ 天災、災害等の事故や選挙報道等で新聞制作の遅れが生ずる場合、やむを得ず折込日の変更をさせて頂く事や折込不能となる場合があります。</t>
  </si>
  <si>
    <t>※ 悪天候、災害、事故等のやむを得ない理由により、折込不可能もしくは折込日の変更をせざるを得ない場合、折込料金以外の損害賠償について免責とさせていただきます。</t>
  </si>
  <si>
    <t>河 北 新 報　夕刊折込部数表</t>
  </si>
  <si>
    <t>広告主名</t>
  </si>
  <si>
    <t>タイトル</t>
  </si>
  <si>
    <t>代理店名</t>
  </si>
  <si>
    <t>サイズ</t>
  </si>
  <si>
    <t>総枚数</t>
  </si>
  <si>
    <t>夕刊</t>
  </si>
  <si>
    <t>Tel</t>
  </si>
  <si>
    <t>Fax</t>
  </si>
  <si>
    <t>河北新報（仙台市内）①</t>
  </si>
  <si>
    <t>No</t>
  </si>
  <si>
    <t>部 数</t>
  </si>
  <si>
    <t>仙台市　仙台近郊　（河北新報）</t>
  </si>
  <si>
    <t>八幡</t>
  </si>
  <si>
    <t>幸町</t>
  </si>
  <si>
    <t>夕刊</t>
  </si>
  <si>
    <t>①小  計</t>
  </si>
  <si>
    <t>河北新報（仙台市内）②</t>
  </si>
  <si>
    <t>住吉台のみ</t>
  </si>
  <si>
    <t>茂庭</t>
  </si>
  <si>
    <t>茂庭台のみ</t>
  </si>
  <si>
    <t>河北新報（仙台近郊）</t>
  </si>
  <si>
    <t>利</t>
  </si>
  <si>
    <t>岩切</t>
  </si>
  <si>
    <t>太</t>
  </si>
  <si>
    <t>夕刊</t>
  </si>
  <si>
    <t>泉松陵</t>
  </si>
  <si>
    <t>近郊小計</t>
  </si>
  <si>
    <t>夕刊</t>
  </si>
  <si>
    <t>②小  計</t>
  </si>
  <si>
    <t>合　　計</t>
  </si>
  <si>
    <t>※  天災、災害等の事故や選挙報道等で新聞制作の遅れが生ずる場合、やむを得ず折込日の変更をさせて頂く事や折込不能となる場合があります。</t>
  </si>
  <si>
    <t>広告主名</t>
  </si>
  <si>
    <t>サイズ</t>
  </si>
  <si>
    <t>地区</t>
  </si>
  <si>
    <t>他紙</t>
  </si>
  <si>
    <t>仙台市</t>
  </si>
  <si>
    <t>塩釜市</t>
  </si>
  <si>
    <t>多賀城市</t>
  </si>
  <si>
    <t>名取市</t>
  </si>
  <si>
    <t>岩沼市</t>
  </si>
  <si>
    <t>白石市</t>
  </si>
  <si>
    <t>角田市</t>
  </si>
  <si>
    <t>大崎ﾀｲﾑｽ</t>
  </si>
  <si>
    <t>石巻市</t>
  </si>
  <si>
    <t>石巻日日</t>
  </si>
  <si>
    <t>気仙沼市</t>
  </si>
  <si>
    <t>三陸新報</t>
  </si>
  <si>
    <t>市部合計</t>
  </si>
  <si>
    <t>宮城郡</t>
  </si>
  <si>
    <t>黒川郡</t>
  </si>
  <si>
    <t>刈田郡</t>
  </si>
  <si>
    <t>柴田郡</t>
  </si>
  <si>
    <t>伊具郡</t>
  </si>
  <si>
    <t>亘理郡</t>
  </si>
  <si>
    <t>遠田郡</t>
  </si>
  <si>
    <t>加美郡</t>
  </si>
  <si>
    <t>牡鹿郡</t>
  </si>
  <si>
    <t>本吉郡</t>
  </si>
  <si>
    <t>郡部合計</t>
  </si>
  <si>
    <t>宮城県合計</t>
  </si>
  <si>
    <t>他紙（大崎タイムス、石巻日日新聞、三陸新報）については、各新聞販売店からの申告部数になります。</t>
  </si>
  <si>
    <t>※天災、災害等の事故や選挙報道等で新聞制作の遅れが生ずる場合、やむを得ず折込日の変更をさせて頂く事や折込不能となる場合があります。</t>
  </si>
  <si>
    <t>地 区</t>
  </si>
  <si>
    <t>部数</t>
  </si>
  <si>
    <t>東塩釜</t>
  </si>
  <si>
    <t>西部</t>
  </si>
  <si>
    <t>七ヶ浜町</t>
  </si>
  <si>
    <t>利府町</t>
  </si>
  <si>
    <t>複</t>
  </si>
  <si>
    <t>利府</t>
  </si>
  <si>
    <t>松島町</t>
  </si>
  <si>
    <t>合</t>
  </si>
  <si>
    <t/>
  </si>
  <si>
    <t>大郷町</t>
  </si>
  <si>
    <t>大郷</t>
  </si>
  <si>
    <t>大衡村</t>
  </si>
  <si>
    <t>吉岡</t>
  </si>
  <si>
    <t>富谷町</t>
  </si>
  <si>
    <t>富谷</t>
  </si>
  <si>
    <t>東部</t>
  </si>
  <si>
    <t>白石</t>
  </si>
  <si>
    <t>大河原町</t>
  </si>
  <si>
    <t>大河原</t>
  </si>
  <si>
    <t>柴田町</t>
  </si>
  <si>
    <t>村田町</t>
  </si>
  <si>
    <t>村田</t>
  </si>
  <si>
    <t>川崎町</t>
  </si>
  <si>
    <t>川崎</t>
  </si>
  <si>
    <t>大内</t>
  </si>
  <si>
    <t>亘理町</t>
  </si>
  <si>
    <t>山下</t>
  </si>
  <si>
    <t>坂元</t>
  </si>
  <si>
    <t>田尻</t>
  </si>
  <si>
    <t>池月</t>
  </si>
  <si>
    <t>鳴子</t>
  </si>
  <si>
    <t>小牛田</t>
  </si>
  <si>
    <t>涌谷町</t>
  </si>
  <si>
    <t>大街道</t>
  </si>
  <si>
    <t>蛇田</t>
  </si>
  <si>
    <t>鹿妻</t>
  </si>
  <si>
    <t>広渕</t>
  </si>
  <si>
    <t>前谷地</t>
  </si>
  <si>
    <t>佳景山</t>
  </si>
  <si>
    <t>鹿又</t>
  </si>
  <si>
    <t>桃生</t>
  </si>
  <si>
    <t>女川町</t>
  </si>
  <si>
    <t>赤井</t>
  </si>
  <si>
    <t>矢本</t>
  </si>
  <si>
    <t>若柳</t>
  </si>
  <si>
    <t>一迫</t>
  </si>
  <si>
    <t>瀬峰</t>
  </si>
  <si>
    <t>気仙沼南</t>
  </si>
  <si>
    <t>気仙沼</t>
  </si>
  <si>
    <t>石越</t>
  </si>
  <si>
    <t>新田</t>
  </si>
  <si>
    <t>東郷</t>
  </si>
  <si>
    <t>山成</t>
  </si>
  <si>
    <t>高石</t>
  </si>
  <si>
    <t>上沼大沢</t>
  </si>
  <si>
    <t>豊里</t>
  </si>
  <si>
    <t>太</t>
  </si>
  <si>
    <t>利府青葉台</t>
  </si>
  <si>
    <t>折立</t>
  </si>
  <si>
    <t>青</t>
  </si>
  <si>
    <t>愛子</t>
  </si>
  <si>
    <t>-</t>
  </si>
  <si>
    <t>南名取</t>
  </si>
  <si>
    <t>高砂中野栄</t>
  </si>
  <si>
    <t>宮</t>
  </si>
  <si>
    <t>泉</t>
  </si>
  <si>
    <t>福田町</t>
  </si>
  <si>
    <t>宮若</t>
  </si>
  <si>
    <t>六丁目</t>
  </si>
  <si>
    <t>若</t>
  </si>
  <si>
    <t>新富谷GC</t>
  </si>
  <si>
    <t>富</t>
  </si>
  <si>
    <t>沖野</t>
  </si>
  <si>
    <t>タイトル</t>
  </si>
  <si>
    <t>代理店名</t>
  </si>
  <si>
    <t>総枚数</t>
  </si>
  <si>
    <t>折込日</t>
  </si>
  <si>
    <t>宮城県</t>
  </si>
  <si>
    <t>市郡別集計</t>
  </si>
  <si>
    <t>合計</t>
  </si>
  <si>
    <t>河北新報</t>
  </si>
  <si>
    <t>読売新聞</t>
  </si>
  <si>
    <t>朝日新聞</t>
  </si>
  <si>
    <t>毎日新聞</t>
  </si>
  <si>
    <t>日本経済新聞</t>
  </si>
  <si>
    <t>産経新聞</t>
  </si>
  <si>
    <t>塩釜市に含む</t>
  </si>
  <si>
    <t>富谷市</t>
  </si>
  <si>
    <t>大崎市</t>
  </si>
  <si>
    <t>東松島市</t>
  </si>
  <si>
    <t>栗原市</t>
  </si>
  <si>
    <t>登米市</t>
  </si>
  <si>
    <t>白石市に含む</t>
  </si>
  <si>
    <t>【夕刊】</t>
  </si>
  <si>
    <t>仙台市・仙台近郊</t>
  </si>
  <si>
    <t>(注意) 日本新聞協会加盟新聞社の折込広告部数については各系統会からの資料提供によるものです。</t>
  </si>
  <si>
    <t>※悪天候、災害、事故等のやむを得ない理由により、折込不可能もしくは折込日の変更をせざるを得ない場合、折込料金以外の損害賠償について免責とさせていただきます。</t>
  </si>
  <si>
    <t>※表記地区名と行政区域が販売店管轄区域と一致しない区域、または表記があります。</t>
  </si>
  <si>
    <t>※H28年10月10日より、富谷町→富谷市に移行致しました。</t>
  </si>
  <si>
    <t>広告主名</t>
  </si>
  <si>
    <t>タイトル</t>
  </si>
  <si>
    <t>代理店名</t>
  </si>
  <si>
    <t>サイズ</t>
  </si>
  <si>
    <t>総枚数</t>
  </si>
  <si>
    <t>担当者</t>
  </si>
  <si>
    <t>受注No.</t>
  </si>
  <si>
    <t>仙台市</t>
  </si>
  <si>
    <t>頁枚数</t>
  </si>
  <si>
    <t>折込日</t>
  </si>
  <si>
    <t>河北</t>
  </si>
  <si>
    <t>住所</t>
  </si>
  <si>
    <t>印刷所</t>
  </si>
  <si>
    <t>MDS</t>
  </si>
  <si>
    <t>朝刊</t>
  </si>
  <si>
    <t>Tel</t>
  </si>
  <si>
    <t>Fax</t>
  </si>
  <si>
    <t>納品日</t>
  </si>
  <si>
    <t>仙台市内河北新報①</t>
  </si>
  <si>
    <t>No</t>
  </si>
  <si>
    <t>販売店名</t>
  </si>
  <si>
    <t>部数</t>
  </si>
  <si>
    <t>折込部数</t>
  </si>
  <si>
    <t>区別</t>
  </si>
  <si>
    <t>No</t>
  </si>
  <si>
    <t>仙台市（河北新報　朝刊）</t>
  </si>
  <si>
    <t>中央</t>
  </si>
  <si>
    <t>青</t>
  </si>
  <si>
    <t>長命ヶ丘</t>
  </si>
  <si>
    <t>複</t>
  </si>
  <si>
    <t>泉</t>
  </si>
  <si>
    <t>長町南</t>
  </si>
  <si>
    <t>太</t>
  </si>
  <si>
    <t>五橋</t>
  </si>
  <si>
    <t>八乙女</t>
  </si>
  <si>
    <t>長町</t>
  </si>
  <si>
    <t>八幡</t>
  </si>
  <si>
    <t>泉青</t>
  </si>
  <si>
    <t>国見</t>
  </si>
  <si>
    <t>台原</t>
  </si>
  <si>
    <t>八木山</t>
  </si>
  <si>
    <t>北山</t>
  </si>
  <si>
    <t>旭ヶ丘</t>
  </si>
  <si>
    <t>青宮</t>
  </si>
  <si>
    <t>西多賀</t>
  </si>
  <si>
    <t>上杉</t>
  </si>
  <si>
    <t>幸町</t>
  </si>
  <si>
    <t>青宮</t>
  </si>
  <si>
    <t>鶴ヶ谷</t>
  </si>
  <si>
    <t>宮泉</t>
  </si>
  <si>
    <t>荒井</t>
  </si>
  <si>
    <t>若</t>
  </si>
  <si>
    <t>東仙台</t>
  </si>
  <si>
    <t>宮</t>
  </si>
  <si>
    <t>富沢</t>
  </si>
  <si>
    <t>太名</t>
  </si>
  <si>
    <t>榴岡</t>
  </si>
  <si>
    <t>宮若</t>
  </si>
  <si>
    <t>燕沢</t>
  </si>
  <si>
    <t>宮城野</t>
  </si>
  <si>
    <t>中山</t>
  </si>
  <si>
    <t>青泉</t>
  </si>
  <si>
    <t>南小泉</t>
  </si>
  <si>
    <t>若宮</t>
  </si>
  <si>
    <t>泉中山</t>
  </si>
  <si>
    <t xml:space="preserve"> （荒巻は廃店となり北山・中山・桜ヶ丘・台原に統合されました）</t>
  </si>
  <si>
    <t>若林</t>
  </si>
  <si>
    <t>桜ヶ丘</t>
  </si>
  <si>
    <t>郡山</t>
  </si>
  <si>
    <t>小    計</t>
  </si>
  <si>
    <t>仙台市内河北新報②</t>
  </si>
  <si>
    <t>六丁目</t>
  </si>
  <si>
    <t>泉中央</t>
  </si>
  <si>
    <t>沖野</t>
  </si>
  <si>
    <t>泉松陵</t>
  </si>
  <si>
    <t>泉富和</t>
  </si>
  <si>
    <t>茂庭</t>
  </si>
  <si>
    <t>新富谷GC</t>
  </si>
  <si>
    <t>富</t>
  </si>
  <si>
    <t>折立</t>
  </si>
  <si>
    <t>向陽台</t>
  </si>
  <si>
    <t>泉富</t>
  </si>
  <si>
    <t>吉成</t>
  </si>
  <si>
    <t>岩切</t>
  </si>
  <si>
    <t>合</t>
  </si>
  <si>
    <t>愛子</t>
  </si>
  <si>
    <t>愛子西部</t>
  </si>
  <si>
    <t>高砂中野栄</t>
  </si>
  <si>
    <t>名</t>
  </si>
  <si>
    <t>福田町</t>
  </si>
  <si>
    <t>愛子東部</t>
  </si>
  <si>
    <t>合    計</t>
  </si>
  <si>
    <t xml:space="preserve">※  青→青葉区、宮→宮城野区、若→若林区、太→太白区、泉→泉区、名→名取市、多→多賀城市、利→宮城郡利府町、富→富谷市、和→黒川郡大和町       </t>
  </si>
  <si>
    <t>※  合…合売店   複…複合店</t>
  </si>
  <si>
    <t>※  天災、災害等の事故や選挙報道等で新聞制作の遅れが生ずる場合、やむを得ず折込日の変更をさせて頂く事や折込不能となる場合があります。</t>
  </si>
  <si>
    <t>※  悪天候、災害、事故等のやむを得ない理由により、折込不可能もしくは折込日の変更をせざるを得ない場合、折込料金以外の損害賠償について免責とさせていただきます。</t>
  </si>
  <si>
    <t>広告主名</t>
  </si>
  <si>
    <t>タイトル</t>
  </si>
  <si>
    <t>代理店名</t>
  </si>
  <si>
    <t>サイズ</t>
  </si>
  <si>
    <t>総枚数</t>
  </si>
  <si>
    <t>担当者</t>
  </si>
  <si>
    <t>改正</t>
  </si>
  <si>
    <t>折込日</t>
  </si>
  <si>
    <t>東京紙</t>
  </si>
  <si>
    <t>MDS</t>
  </si>
  <si>
    <t>Tel</t>
  </si>
  <si>
    <t>Fax</t>
  </si>
  <si>
    <t>仙台市内東京紙</t>
  </si>
  <si>
    <t>読  売  新  聞</t>
  </si>
  <si>
    <t>朝  日  新  聞</t>
  </si>
  <si>
    <t>毎  日  新  聞</t>
  </si>
  <si>
    <t>仙台市（朝日新聞　読売新聞　毎日新聞）</t>
  </si>
  <si>
    <t>No</t>
  </si>
  <si>
    <t>青若</t>
  </si>
  <si>
    <t>仙台中央</t>
  </si>
  <si>
    <t>青葉八幡</t>
  </si>
  <si>
    <t>仙台小田原</t>
  </si>
  <si>
    <t>吉成</t>
  </si>
  <si>
    <t>みやぎ野</t>
  </si>
  <si>
    <t>北仙台</t>
  </si>
  <si>
    <t>南小泉 ※</t>
  </si>
  <si>
    <t>桜ヶ丘</t>
  </si>
  <si>
    <t>仙台東</t>
  </si>
  <si>
    <t>長町</t>
  </si>
  <si>
    <t>中山</t>
  </si>
  <si>
    <t>泉南部 ※</t>
  </si>
  <si>
    <t>泉青</t>
  </si>
  <si>
    <t>沖野</t>
  </si>
  <si>
    <t>太若</t>
  </si>
  <si>
    <t>太白 ※</t>
  </si>
  <si>
    <t>泉西</t>
  </si>
  <si>
    <t>泉東部</t>
  </si>
  <si>
    <t>宮多</t>
  </si>
  <si>
    <t>中野栄 ※</t>
  </si>
  <si>
    <t>南仙台</t>
  </si>
  <si>
    <t>南仙台</t>
  </si>
  <si>
    <t>泉西部</t>
  </si>
  <si>
    <t>ひろせ中央</t>
  </si>
  <si>
    <t>泉北部</t>
  </si>
  <si>
    <t>富泉和</t>
  </si>
  <si>
    <t>読売合計</t>
  </si>
  <si>
    <t>朝日合計</t>
  </si>
  <si>
    <t>毎日合計</t>
  </si>
  <si>
    <t xml:space="preserve">※  青→青葉区、宮→宮城野区、若→若林区、太→太白区、泉→泉区、名→名取市、多→多賀城市、富→富谷市、和→黒川郡大和町       </t>
  </si>
  <si>
    <t>※  複…複合店</t>
  </si>
  <si>
    <t>※  読売新聞の茂庭地区は12.読売新聞太白店が取り扱っております。</t>
  </si>
  <si>
    <t>※  仙台市内の朝日新聞複合店では、産経新聞を取り扱っております。</t>
  </si>
  <si>
    <t>※  天災、災害等の事故や選挙報道等で新聞制作の遅れが生ずる場合、やむを得ず折込日の変更をさせて頂く事や折込不能となる場合があります。</t>
  </si>
  <si>
    <t>広告主名</t>
  </si>
  <si>
    <t>タイトル</t>
  </si>
  <si>
    <t>代理店名</t>
  </si>
  <si>
    <t>サイズ</t>
  </si>
  <si>
    <t>総枚数</t>
  </si>
  <si>
    <t>担当者</t>
  </si>
  <si>
    <t>日  本  経  済  新  聞</t>
  </si>
  <si>
    <t>産  経  新  聞</t>
  </si>
  <si>
    <t>仙台市（日本経済新聞　産経新聞）</t>
  </si>
  <si>
    <t>No</t>
  </si>
  <si>
    <t>青宮若</t>
  </si>
  <si>
    <t>東部</t>
  </si>
  <si>
    <t>宮若</t>
  </si>
  <si>
    <t>ゆりが丘</t>
  </si>
  <si>
    <t>ゆりが丘は朝日南仙台に統合されました。</t>
  </si>
  <si>
    <t>名太</t>
  </si>
  <si>
    <t>参考資料</t>
  </si>
  <si>
    <t>仙台市内で統合された日経新聞の内訳は下記のようになります。</t>
  </si>
  <si>
    <t>中山は朝日中山に統合されました。</t>
  </si>
  <si>
    <t>青泉</t>
  </si>
  <si>
    <t>泉南部(八乙女)</t>
  </si>
  <si>
    <t>八乙女は朝日泉南部に統合されました。</t>
  </si>
  <si>
    <t>泉青宮</t>
  </si>
  <si>
    <t>長町は朝日長町に統合されました。</t>
  </si>
  <si>
    <t>八木山は朝日八木山に統合されました。</t>
  </si>
  <si>
    <t>泉中央は朝日泉中央に統合されました。</t>
  </si>
  <si>
    <t>泉東部は朝日泉東部に統合されました。</t>
  </si>
  <si>
    <t>泉西部は朝日泉西部に統合されました。</t>
  </si>
  <si>
    <t>泉北部は朝日泉北部に統合されました。</t>
  </si>
  <si>
    <t>富泉和</t>
  </si>
  <si>
    <t>高砂東</t>
  </si>
  <si>
    <t>高砂東は読売中野栄に統合されました。</t>
  </si>
  <si>
    <t>日経合計</t>
  </si>
  <si>
    <t>産経合計</t>
  </si>
  <si>
    <t xml:space="preserve">※  青→青葉区、宮→宮城野区、若→若林区、太→太白区、泉→泉区、名→名取市、富→富谷市、和→黒川郡大和町       </t>
  </si>
  <si>
    <t>※  仙台市内の日本経済新聞向山地区は、河北新報32.八木山店が取り扱っております。</t>
  </si>
  <si>
    <t>※  天災、災害等の事故や選挙報道等で新聞制作の遅れが生ずる場合、やむを得ず折込日の変更をさせて頂く事や折込不能となる場合があります。</t>
  </si>
  <si>
    <t>広告主名</t>
  </si>
  <si>
    <t>タイトル</t>
  </si>
  <si>
    <t>代理店名</t>
  </si>
  <si>
    <t>サイズ</t>
  </si>
  <si>
    <t>総枚数</t>
  </si>
  <si>
    <t>担当者</t>
  </si>
  <si>
    <t>受注No．</t>
  </si>
  <si>
    <t>仙台近郊</t>
  </si>
  <si>
    <t>HSR</t>
  </si>
  <si>
    <t>Fax</t>
  </si>
  <si>
    <t>河北</t>
  </si>
  <si>
    <t>読売</t>
  </si>
  <si>
    <t>朝日</t>
  </si>
  <si>
    <t>毎日</t>
  </si>
  <si>
    <t>日経</t>
  </si>
  <si>
    <t>産経</t>
  </si>
  <si>
    <t>塩釜市　多賀城市　宮城郡　黒川郡　富谷市　名取市　岩沼市</t>
  </si>
  <si>
    <t>塩釜※</t>
  </si>
  <si>
    <t>多賀城※</t>
  </si>
  <si>
    <t>七ヶ浜</t>
  </si>
  <si>
    <t>利府青葉台</t>
  </si>
  <si>
    <t>利府 ※</t>
  </si>
  <si>
    <t>松島</t>
  </si>
  <si>
    <t>鶴巣 ※</t>
  </si>
  <si>
    <t>名取 ※</t>
  </si>
  <si>
    <t>南名取 ※</t>
  </si>
  <si>
    <t>岩沼 ※</t>
  </si>
  <si>
    <t>岩沼※</t>
  </si>
  <si>
    <t>計</t>
  </si>
  <si>
    <t>※　合…合売店　複…複合店　A…朝日新聞　Y…読売新聞</t>
  </si>
  <si>
    <t>※　富谷市の部数は仙台市内一部の販売店にも含まれております。</t>
  </si>
  <si>
    <t>※　名取市内の毎日新聞は河北新報販売店が、日本経済新聞・産経新聞は朝日新聞名取店が取り扱っております。</t>
  </si>
  <si>
    <t>※　岩沼市内の毎日新聞は河北新報岩沼店が、産経新聞は朝日新聞岩沼店が取り扱っております。</t>
  </si>
  <si>
    <t>※　河北新報鶴巣店では富谷市の一部を取り扱っております。</t>
  </si>
  <si>
    <t>広告主名</t>
  </si>
  <si>
    <t>タイトル</t>
  </si>
  <si>
    <t>代理店名</t>
  </si>
  <si>
    <t>サイズ</t>
  </si>
  <si>
    <t>総枚数</t>
  </si>
  <si>
    <t>担当者</t>
  </si>
  <si>
    <t>受注No．</t>
  </si>
  <si>
    <t>仙南方面</t>
  </si>
  <si>
    <t>河北</t>
  </si>
  <si>
    <t>読売</t>
  </si>
  <si>
    <t>朝日</t>
  </si>
  <si>
    <t>白石市　刈田郡　柴田郡　角田市　伊具郡　亘理郡</t>
  </si>
  <si>
    <t>白石 ※</t>
  </si>
  <si>
    <t>※朝日新聞白石店は河北新報白石店に統合されました。</t>
  </si>
  <si>
    <t>船岡</t>
  </si>
  <si>
    <r>
      <t>槻木</t>
    </r>
    <r>
      <rPr>
        <sz val="8"/>
        <rFont val="ＭＳ Ｐ明朝"/>
        <family val="1"/>
      </rPr>
      <t xml:space="preserve"> </t>
    </r>
    <r>
      <rPr>
        <sz val="9"/>
        <rFont val="ＭＳ Ｐ明朝"/>
        <family val="1"/>
      </rPr>
      <t>※</t>
    </r>
  </si>
  <si>
    <t>槻木 ※</t>
  </si>
  <si>
    <t>角田 ※</t>
  </si>
  <si>
    <t>丸森町</t>
  </si>
  <si>
    <t>丸森</t>
  </si>
  <si>
    <t>亘理 ※</t>
  </si>
  <si>
    <r>
      <t xml:space="preserve">亘理・
　山元 </t>
    </r>
    <r>
      <rPr>
        <sz val="8"/>
        <rFont val="ＭＳ Ｐ明朝"/>
        <family val="1"/>
      </rPr>
      <t>※</t>
    </r>
  </si>
  <si>
    <t>逢隈 ※</t>
  </si>
  <si>
    <t>浜吉田 ※</t>
  </si>
  <si>
    <t>山元町</t>
  </si>
  <si>
    <t>※　合…合売店    複…複合店　　 Ｋ…河北新報</t>
  </si>
  <si>
    <t xml:space="preserve">※　亘理町内の日本経済新聞は読売新聞亘理・山元店が取り扱っております。  </t>
  </si>
  <si>
    <t>※　槻木の毎日新聞は河北新報槻木店が、朝日新聞は読売新聞槻木店が取り扱っております。</t>
  </si>
  <si>
    <t>※　角田市内の日本経済新聞は読売新聞角田店が取り扱っております。</t>
  </si>
  <si>
    <t>※　亘理町内の朝日新聞は、河北新報各店が取り扱っております。</t>
  </si>
  <si>
    <t>※　角田市内の朝日新聞は、河北新報角田店が取り扱っております。</t>
  </si>
  <si>
    <t>※  悪天候、災害、事故等のやむを得ない理由により、折込不可能もしくは折込日の変更をせざるを得ない場合、折込料金以外の損害賠償について免責とさせていただきます。</t>
  </si>
  <si>
    <t>広告主名</t>
  </si>
  <si>
    <t>タイトル</t>
  </si>
  <si>
    <t>代理店名</t>
  </si>
  <si>
    <t>サイズ</t>
  </si>
  <si>
    <t>総枚数</t>
  </si>
  <si>
    <t>担当者</t>
  </si>
  <si>
    <t>受注No．</t>
  </si>
  <si>
    <t>大崎方面</t>
  </si>
  <si>
    <t>河北</t>
  </si>
  <si>
    <t xml:space="preserve">大崎市　遠田郡　加美郡 </t>
  </si>
  <si>
    <t>旧古川市</t>
  </si>
  <si>
    <t>古川 ※</t>
  </si>
  <si>
    <t>古川 ※</t>
  </si>
  <si>
    <t>大崎
ﾀｲﾑｽ
    ※</t>
  </si>
  <si>
    <t>旧三本木町</t>
  </si>
  <si>
    <t>旧
鹿島台町</t>
  </si>
  <si>
    <t>旧田尻町</t>
  </si>
  <si>
    <t>旧
岩出山町</t>
  </si>
  <si>
    <t>岩出山</t>
  </si>
  <si>
    <t>旧鳴子町</t>
  </si>
  <si>
    <t>（鳴子※）</t>
  </si>
  <si>
    <t>―</t>
  </si>
  <si>
    <t>※読売新聞鳴子店は河北新報鳴子店に統合されました。</t>
  </si>
  <si>
    <t>旧松山町</t>
  </si>
  <si>
    <t>美里町</t>
  </si>
  <si>
    <t>美里西部※</t>
  </si>
  <si>
    <t>小牛田駅前※</t>
  </si>
  <si>
    <t>本小牛田※</t>
  </si>
  <si>
    <t>南郷</t>
  </si>
  <si>
    <t>加美郡</t>
  </si>
  <si>
    <t>中新田</t>
  </si>
  <si>
    <t>宮崎</t>
  </si>
  <si>
    <t>※　合…合売店    　複…複合店 　　 Ｋ…河北新報</t>
  </si>
  <si>
    <t>※　旧古川市の毎日新聞・日本経済新聞は河北新報古川店が、産経新聞は読売新聞古川店が取り扱っております。</t>
  </si>
  <si>
    <t>※  天災、災害等の事故や選挙報道等で新聞制作の遅れが生ずる場合、やむを得ず折込日の変更をさせて頂く事や折込不能となる場合があります。</t>
  </si>
  <si>
    <t>※  悪天候、災害、事故等のやむを得ない理由により、折込不可能もしくは折込日の変更をせざるを得ない場合、折込料金以外の損害賠償について免責とさせていただきます。</t>
  </si>
  <si>
    <t>広告主名</t>
  </si>
  <si>
    <t>タイトル</t>
  </si>
  <si>
    <t>代理店名</t>
  </si>
  <si>
    <t>サイズ</t>
  </si>
  <si>
    <t>総枚数</t>
  </si>
  <si>
    <t>担当者</t>
  </si>
  <si>
    <t>受注No．</t>
  </si>
  <si>
    <t>石巻方面</t>
  </si>
  <si>
    <t>河北</t>
  </si>
  <si>
    <t>石巻市　牡鹿郡　東松島市</t>
  </si>
  <si>
    <t>石巻市</t>
  </si>
  <si>
    <t>旧石巻市</t>
  </si>
  <si>
    <t>立町</t>
  </si>
  <si>
    <t>石巻</t>
  </si>
  <si>
    <t>石巻
 日日
      ※</t>
  </si>
  <si>
    <t>稲井</t>
  </si>
  <si>
    <t>旧河南町</t>
  </si>
  <si>
    <t>旧桃生町</t>
  </si>
  <si>
    <t>旧牡鹿町</t>
  </si>
  <si>
    <t>旧雄勝町</t>
  </si>
  <si>
    <t>女川 ※</t>
  </si>
  <si>
    <t>女川 ※</t>
  </si>
  <si>
    <t>旧矢本町</t>
  </si>
  <si>
    <t>旧鳴瀬町</t>
  </si>
  <si>
    <t>計</t>
  </si>
  <si>
    <t>※　合…合売店    複…複合店    Ｋ…河北新報</t>
  </si>
  <si>
    <t>のぞみ野</t>
  </si>
  <si>
    <t>中里</t>
  </si>
  <si>
    <t>渡波</t>
  </si>
  <si>
    <t>※ 登米市の産経新聞は読売新聞佐沼店、朝日新聞・毎日新聞は読売新聞登米店が取り扱っております。</t>
  </si>
  <si>
    <t>（野蒜販売所は野蒜・小野販売所に統合されました。）</t>
  </si>
  <si>
    <t>佐沼※</t>
  </si>
  <si>
    <t>登米※</t>
  </si>
  <si>
    <t>※　読売新聞築館店550枚には、100枚日本経済新聞が含まれております。</t>
  </si>
  <si>
    <t>野蒜・小野</t>
  </si>
  <si>
    <t xml:space="preserve"> （南光台は廃店となり黒松・旭ヶ丘・鶴ヶ谷に統合されました）</t>
  </si>
  <si>
    <t xml:space="preserve"> （中倉は廃店となり宮城野・南小泉に統合されました）</t>
  </si>
  <si>
    <t>青泉宮</t>
  </si>
  <si>
    <t>※朝日新聞栗駒店は河北新報くりこま店に統合されました。</t>
  </si>
  <si>
    <t>(東部店は廃店となり多賀城店へ統合）</t>
  </si>
  <si>
    <t>多賀城市</t>
  </si>
  <si>
    <t>多賀城</t>
  </si>
  <si>
    <t>※　河北新報多賀城販売店では七ヶ浜町の一部を取り扱っております。</t>
  </si>
  <si>
    <t>※産経新聞石巻店は朝日新聞石巻店に統合されました。</t>
  </si>
  <si>
    <t>※  天災、災害等の事故や選挙報道等で新聞制作の遅れが生ずる場合、やむを得ず折込日の変更をさせて頂く事や折込不能となる場合があります。</t>
  </si>
  <si>
    <t>※　〔折込休日〕石巻日日新聞（夕刊紙）は日曜日と祝日の一部が休刊です。</t>
  </si>
  <si>
    <r>
      <t>涌谷</t>
    </r>
    <r>
      <rPr>
        <b/>
        <sz val="9"/>
        <rFont val="ＭＳ Ｐ明朝"/>
        <family val="1"/>
      </rPr>
      <t xml:space="preserve"> (注)</t>
    </r>
  </si>
  <si>
    <t>（金成有壁は金成沢辺と統合し、金成に名称変更となりました）</t>
  </si>
  <si>
    <t>金成</t>
  </si>
  <si>
    <t>※　読売新聞岩沼店2,700枚には、450枚日本経済新聞が含まれます。</t>
  </si>
  <si>
    <t>※　旧古川市清滝地区は栗原方面河北新報高清水店が300枚取り扱っております。</t>
  </si>
  <si>
    <t>※　旧古川市清滝地区は河北新報高清水店が300枚取り扱っております。</t>
  </si>
  <si>
    <t xml:space="preserve"> (西多賀は廃店となり鈎取太白・富沢に統合されました）</t>
  </si>
  <si>
    <t>鈎取太白</t>
  </si>
  <si>
    <t xml:space="preserve"> (西多賀は廃店となり鈎取太白・富沢に統合されました）</t>
  </si>
  <si>
    <t>鈎取太白</t>
  </si>
  <si>
    <t>泉ヶ丘大富</t>
  </si>
  <si>
    <t>南仙台</t>
  </si>
  <si>
    <t>東中田</t>
  </si>
  <si>
    <t>涌谷</t>
  </si>
  <si>
    <t>中新田
伊藤 ※</t>
  </si>
  <si>
    <t>(中田は廃店となり南仙台(新店)、東中田(旧四郎丸)に統合されました)</t>
  </si>
  <si>
    <t>※　美里町の朝日新聞は、河北新報各店が取り扱っております。</t>
  </si>
  <si>
    <t>東中田</t>
  </si>
  <si>
    <t>※朝日新聞大河原店は河北新報大河原販売店・河北新報船岡販売店に統合されました。</t>
  </si>
  <si>
    <t>※朝日新聞中新田販売店は　　　　　　　　・朝日新聞古川販売店　　　　　　　　　　　　・河北新報中新田伊藤販売店　　　　　　　・河北新報中新田森販売店　　　　　　　　　・河北新報宮崎販売店　　　　　　　　　　　　上記4店へ統合されました。</t>
  </si>
  <si>
    <t>(丸森金山は廃店となり丸森へ統合）</t>
  </si>
  <si>
    <t>仙台北部</t>
  </si>
  <si>
    <t>泉宮青</t>
  </si>
  <si>
    <t>（仙台西は仙台中央に統合されました）</t>
  </si>
  <si>
    <t>(東和は登米東和へ統合されました）</t>
  </si>
  <si>
    <t>(米谷は登米東和へ統合されました）</t>
  </si>
  <si>
    <t>登米東和</t>
  </si>
  <si>
    <t>※ 中田町浅水地区の一部、中田町上沼弥勒寺地区の一部は登米東和で取り扱っております。</t>
  </si>
  <si>
    <t>(河北・五橋は河北五橋に統合されました)</t>
  </si>
  <si>
    <t>※　読売新聞多賀城店3,000枚には、400枚日本経済新聞が含まれております。</t>
  </si>
  <si>
    <t>吉成</t>
  </si>
  <si>
    <t>(中田は南仙台、東中田（旧四郎丸）に統合されました)</t>
  </si>
  <si>
    <t>（吉成はNo.38へ移動になりました）</t>
  </si>
  <si>
    <t>仙台あおば</t>
  </si>
  <si>
    <t>北仙台は朝日泉南部・仙台あおばに統合されました。</t>
  </si>
  <si>
    <t>古川南 ※</t>
  </si>
  <si>
    <t>宮利多</t>
  </si>
  <si>
    <t xml:space="preserve"> （黒松は廃店となり八乙女・台原に統合されました）</t>
  </si>
  <si>
    <t xml:space="preserve"> （原町は廃店となり宮城野に統合されました）</t>
  </si>
  <si>
    <t xml:space="preserve"> （向山は廃店となり八木山に統合されました）</t>
  </si>
  <si>
    <t xml:space="preserve"> （高森は廃店となり泉寺岡に統合されました）</t>
  </si>
  <si>
    <t>(黒松は廃店となり八乙女と台原へ統合されました)</t>
  </si>
  <si>
    <t>鶴ヶ谷は河北新報幸町・旭ヶ丘・鶴ヶ谷・東仙台・燕沢に統合されました。</t>
  </si>
  <si>
    <t>青若宮</t>
  </si>
  <si>
    <t>※　読売新聞中野栄店2,050枚には、200枚日経新聞が含まれています。</t>
  </si>
  <si>
    <t>（旭ヶ丘は東仙台と統合し仙台北部に名称変更となりました）</t>
  </si>
  <si>
    <t>※ 南三陸町戸倉地区(250枚)は河北新報柳津店で取り扱っております。</t>
  </si>
  <si>
    <t>改正</t>
  </si>
  <si>
    <t>(荒浜は亘理に統合されました)</t>
  </si>
  <si>
    <t>仙台東は仙台中央と河北新報各店に統合されました</t>
  </si>
  <si>
    <t>中央は毎日中央へ統合されました。</t>
  </si>
  <si>
    <t>仙台西は、毎日仙台西へ統合されました。</t>
  </si>
  <si>
    <t>※朝日新聞利府店は河北新報利府青葉台店・利府店に統合されました</t>
  </si>
  <si>
    <t>※朝日新聞塩釜店は河北新報清水沢店・新富町店・玉川店・東塩釜店・多賀城店・利府店に統合されました。</t>
  </si>
  <si>
    <t>※朝日新聞多賀城店は河北新報高砂中野栄店・新富町店・玉川店・多賀城店・七ヶ浜店に統合されました。</t>
  </si>
  <si>
    <t>（鮎川は渡波に統合されました）</t>
  </si>
  <si>
    <t>（大原は渡波に統合されました）</t>
  </si>
  <si>
    <t>名取中央※</t>
  </si>
  <si>
    <t>名取中央</t>
  </si>
  <si>
    <t>（高砂は高砂中野栄に統合されました）</t>
  </si>
  <si>
    <t>（吉成はNo.38へ移動になりました）</t>
  </si>
  <si>
    <t>（中央は五橋に統合されました）</t>
  </si>
  <si>
    <t>（高砂は高砂中野栄に統合されました）</t>
  </si>
  <si>
    <t>本塩釜</t>
  </si>
  <si>
    <t>塩釜南部</t>
  </si>
  <si>
    <t>(飯野川は橋浦、中里、鹿又、桃生、に統合にされました)</t>
  </si>
  <si>
    <t>(南小泉は廃店となり、河北各店に分割となりました)</t>
  </si>
  <si>
    <t>(中野栄は廃店となり、河北各店に分割となりました)</t>
  </si>
  <si>
    <t>飯野川・橋浦</t>
  </si>
  <si>
    <t>※朝日新聞古川店は
・河北新報古川店
・河北新報古川南店
・河北新報中新田伊藤店
に統合されました。</t>
  </si>
  <si>
    <t>(鹿島台高橋は鹿島台に統合されました)</t>
  </si>
  <si>
    <t>鹿島台</t>
  </si>
  <si>
    <t>2023年</t>
  </si>
  <si>
    <t>名取西※</t>
  </si>
  <si>
    <t>複</t>
  </si>
  <si>
    <t>（名取西は［仙台近郊］欄へ移動になりました）</t>
  </si>
  <si>
    <t>名取西</t>
  </si>
  <si>
    <t>（中央は五橋に統合されました）</t>
  </si>
  <si>
    <t>災害等における折込取扱いの免責について</t>
  </si>
  <si>
    <t>災害等にあたり、各関係各社は全力を傾注して新聞及び折込広告を読者へお届けできるよう</t>
  </si>
  <si>
    <t xml:space="preserve">  最善の努力を尽くしますが、業務に携わるすべての人の安全を最優先とさせていただきます。</t>
  </si>
  <si>
    <t>　被災地に新聞発行本社、折込会社、新聞販売店がある場合、ライフラインや通信網の遮断、交通規制や避難、建物の</t>
  </si>
  <si>
    <t>倒壊によって業務が中断することがあります。その為、新聞販売店や広告主様との連絡が取れなくなり、通常通りの折</t>
  </si>
  <si>
    <t>込手配や折込中止の手配が出来ない事態が発生する事も考えられます。また、感染症の発生やその他不測の事態が発生</t>
  </si>
  <si>
    <t>した場合にも同様の事態が考えられます。</t>
  </si>
  <si>
    <t>　以上のことから、災害等が発生した場合には《災害等における折込取扱いの免責》を適用させて頂きます。</t>
  </si>
  <si>
    <t>適用となる災害等</t>
  </si>
  <si>
    <t>・大地震</t>
  </si>
  <si>
    <t>・火災、爆発事故</t>
  </si>
  <si>
    <t>・津　波</t>
  </si>
  <si>
    <t>・放射能汚染</t>
  </si>
  <si>
    <t>・水　害</t>
  </si>
  <si>
    <t>・災害等にともなう交通規制、避難勧告</t>
  </si>
  <si>
    <t>・大　雪</t>
  </si>
  <si>
    <t>・ライフラインや通信網の遮断</t>
  </si>
  <si>
    <t>・噴火、山林火災</t>
  </si>
  <si>
    <t>・新型インフルエンザなどの感染症の発生</t>
  </si>
  <si>
    <t>・土砂崩れ</t>
  </si>
  <si>
    <t>・その他不測の事態</t>
  </si>
  <si>
    <t>《災害等における折込取扱いの免責》について</t>
  </si>
  <si>
    <t>　上記の事態が発生した場合、可能な限り通常業務維持に努めますが、保管をさせていただいている折込広告が水濡れ等にて</t>
  </si>
  <si>
    <t>使用出来ない等、他にも様々な事態が発生し、ご要望にお応えできないことも考えられます。広告主様ならび関係者様には</t>
  </si>
  <si>
    <t>ご不便ご迷惑をおかけすることになりますが、その場合は責任の免除をお願いすることになりますので、あらかじめご理解の上</t>
  </si>
  <si>
    <t>お申込いただきますようお願い申し上げます。</t>
  </si>
  <si>
    <t>《配達遅延》について</t>
  </si>
  <si>
    <t>　上記理由以外にも、読者への配達遅延につきましては、一切責任を負うことができませんのでご了承ください。</t>
  </si>
  <si>
    <t>（名取西は名取市［近郊ページ］へ移動になりました）</t>
  </si>
  <si>
    <t>※ 河北新報東佐沼店　内訳（旧迫町1,200枚、旧中田町1,100枚、旧登米町950枚）</t>
  </si>
  <si>
    <t>※　朝日新聞名取店1,600枚には、400枚日本経済新聞が含まれております。</t>
  </si>
  <si>
    <t>(仙台中央は河北各店に分割統合されました)</t>
  </si>
  <si>
    <t>(仙台西は河北各店に分割統合されました)</t>
  </si>
  <si>
    <t>(山下は立町に統合されました)</t>
  </si>
  <si>
    <t>(岩出山北部は岩出山に統合されました)</t>
  </si>
  <si>
    <t>住吉台</t>
  </si>
  <si>
    <t xml:space="preserve"> (緑ヶ丘は廃店となり八木山に統合されました）</t>
  </si>
  <si>
    <t xml:space="preserve"> (緑ヶ丘は廃店となり八木山に統合されました）</t>
  </si>
  <si>
    <t>泉東部 300、泉西部 450、泉北部 350</t>
  </si>
  <si>
    <r>
      <t>※</t>
    </r>
    <r>
      <rPr>
        <b/>
        <u val="single"/>
        <sz val="8"/>
        <color indexed="8"/>
        <rFont val="ＭＳ Ｐ明朝"/>
        <family val="1"/>
      </rPr>
      <t>〔折込休日〕大崎タイムスは基本的に月曜日が休刊です。</t>
    </r>
    <r>
      <rPr>
        <sz val="8"/>
        <color indexed="8"/>
        <rFont val="ＭＳ Ｐ明朝"/>
        <family val="1"/>
      </rPr>
      <t>また、旧古川市中心部は前日の夕方に配達されます。</t>
    </r>
  </si>
  <si>
    <t xml:space="preserve">※　〔折込休日〕夕刊は日曜・祝日と振替休日、年末年始は発行されません。 </t>
  </si>
  <si>
    <t>※　河北新報野蒜・小野店内訳（野蒜地区650枚、小野地区1,100枚）</t>
  </si>
  <si>
    <t>※   河北新報女川店　内訳（女川町1,300枚、旧雄勝町300枚）</t>
  </si>
  <si>
    <t>中新田今藤※</t>
  </si>
  <si>
    <t>K立町</t>
  </si>
  <si>
    <t>K大街道</t>
  </si>
  <si>
    <t>Kのぞみ野</t>
  </si>
  <si>
    <t>K蛇田</t>
  </si>
  <si>
    <t>K中里</t>
  </si>
  <si>
    <t>K鹿妻</t>
  </si>
  <si>
    <t>K稲井</t>
  </si>
  <si>
    <t>K渡波</t>
  </si>
  <si>
    <t>2024年</t>
  </si>
  <si>
    <t>長町 700、八木山 320、泉中央 650</t>
  </si>
  <si>
    <t>※ 毎日新聞南小泉店2,020枚には1,040枚産経新聞が含まれています。</t>
  </si>
  <si>
    <t>※　読売新聞塩釜店2,400枚には400枚、利府店800枚には100枚日本経済新聞が含まれております。</t>
  </si>
  <si>
    <t>※　河北新報白石店内訳（白石市内9,150枚、蔵王町2,800枚、七ケ宿町350枚）</t>
  </si>
  <si>
    <t>※　読売新聞亘理・山元店内訳（亘理地区1,150枚、山下地区450枚）</t>
  </si>
  <si>
    <t xml:space="preserve">※　河北新報中新田今藤店内訳(旧中新田町内1,850枚､旧小野田町内1,250枚) </t>
  </si>
  <si>
    <t>※　河北新報古川南店内訳(旧古川市3,950枚、旧三本木町2,000枚、旧松山町1,300枚)</t>
  </si>
  <si>
    <t>※　河北新報金成店内訳（沢辺地区1,450枚、有壁地区500枚）</t>
  </si>
  <si>
    <t>※三陸新報内訳…気仙沼市内13,550枚、旧唐桑町1,660枚、旧本吉町2,460枚、南三陸町590枚</t>
  </si>
  <si>
    <t>ゆりが丘 100、中山 320</t>
  </si>
  <si>
    <t>泉南部 650</t>
  </si>
  <si>
    <t>高砂東 200、</t>
  </si>
  <si>
    <t>A吉成 150、A仙台あおば 610</t>
  </si>
  <si>
    <t>塩釜利府</t>
  </si>
  <si>
    <t>塩釜市</t>
  </si>
  <si>
    <t>※利府町含む→</t>
  </si>
  <si>
    <t>（利府は塩釜西部と統合しました）</t>
  </si>
  <si>
    <t>（将監は泉中央に統合されました）</t>
  </si>
  <si>
    <t xml:space="preserve"> （原町は廃店となり宮城野に統合されました）</t>
  </si>
  <si>
    <t xml:space="preserve"> （向山は廃店となり八木山に統合されました）</t>
  </si>
  <si>
    <t xml:space="preserve"> （高森は廃店となり高森寺岡に統合されました）</t>
  </si>
  <si>
    <t>Y塩釜</t>
  </si>
  <si>
    <t>K本塩釜</t>
  </si>
  <si>
    <t>K塩釜南部</t>
  </si>
  <si>
    <t>K七ヶ浜</t>
  </si>
  <si>
    <t>K多賀城</t>
  </si>
  <si>
    <t>複</t>
  </si>
  <si>
    <t>泉パークタウン</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</si>
</sst>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Red]\(#,##0\)"/>
    <numFmt numFmtId="178" formatCode="m&quot;月&quot;d&quot;日&quot;\(aaa\)"/>
    <numFmt numFmtId="179" formatCode="0_);[Red]\(0\)"/>
    <numFmt numFmtId="180" formatCode="#,##0_ ;[Red]\-#,##0\ "/>
    <numFmt numFmtId="181" formatCode="m/d"/>
    <numFmt numFmtId="182" formatCode="m&quot;月&quot;d&quot;日&quot;\ \(aaa\)"/>
    <numFmt numFmtId="183" formatCode="m/d;@"/>
    <numFmt numFmtId="184" formatCode="m&quot;月&quot;d&quot;日&quot;\(aaa\)&quot;夕刊&quot;"/>
    <numFmt numFmtId="185" formatCode="&quot;¥&quot;#,##0_);[Red]\(&quot;¥&quot;#,##0\)"/>
    <numFmt numFmtId="186" formatCode="\ \ m&quot;月&quot;\ \ d&quot;日&quot;\ \ \(aaa\)"/>
    <numFmt numFmtId="187" formatCode="[$-411]ggge&quot;年&quot;m&quot;月&quot;d&quot;日&quot;\(aaa\)"/>
    <numFmt numFmtId="188" formatCode="yyyy&quot;年&quot;m&quot;月&quot;d&quot;日&quot;\(aaa\)"/>
    <numFmt numFmtId="189" formatCode="&quot;¥&quot;#,##0;[Red]&quot;¥&quot;#,##0"/>
    <numFmt numFmtId="190" formatCode="[&lt;=999]000;[&lt;=99999]000\-00;000\-0000"/>
    <numFmt numFmtId="191" formatCode="0_ "/>
    <numFmt numFmtId="192" formatCode="m/d&quot;改&quot;&quot;正&quot;"/>
    <numFmt numFmtId="193" formatCode="0_ ;[Red]\-0\ "/>
    <numFmt numFmtId="194" formatCode="yyyy&quot;年&quot;m&quot;月&quot;d&quot;日&quot;;@"/>
    <numFmt numFmtId="195" formatCode="[$]ggge&quot;年&quot;m&quot;月&quot;d&quot;日&quot;;@"/>
    <numFmt numFmtId="196" formatCode="[$-411]gge&quot;年&quot;m&quot;月&quot;d&quot;日&quot;;@"/>
    <numFmt numFmtId="197" formatCode="[$]gge&quot;年&quot;m&quot;月&quot;d&quot;日&quot;;@"/>
    <numFmt numFmtId="198" formatCode="[$]ggge&quot;年&quot;m&quot;月&quot;d&quot;日&quot;;@"/>
    <numFmt numFmtId="199" formatCode="[$]gge&quot;年&quot;m&quot;月&quot;d&quot;日&quot;;@"/>
  </numFmts>
  <fonts count="147">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8.25"/>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8.25"/>
      <color indexed="36"/>
      <name val="ＭＳ Ｐゴシック"/>
      <family val="3"/>
    </font>
    <font>
      <sz val="11"/>
      <color indexed="17"/>
      <name val="ＭＳ Ｐゴシック"/>
      <family val="3"/>
    </font>
    <font>
      <sz val="6"/>
      <name val="ＭＳ Ｐゴシック"/>
      <family val="3"/>
    </font>
    <font>
      <sz val="10"/>
      <name val="ＭＳ Ｐ明朝"/>
      <family val="1"/>
    </font>
    <font>
      <sz val="11"/>
      <name val="ＭＳ Ｐ明朝"/>
      <family val="1"/>
    </font>
    <font>
      <b/>
      <sz val="11"/>
      <name val="ＭＳ Ｐゴシック"/>
      <family val="3"/>
    </font>
    <font>
      <b/>
      <sz val="11"/>
      <name val="ＭＳ Ｐ明朝"/>
      <family val="1"/>
    </font>
    <font>
      <b/>
      <i/>
      <sz val="14"/>
      <color indexed="12"/>
      <name val="ＭＳ Ｐ明朝"/>
      <family val="1"/>
    </font>
    <font>
      <b/>
      <i/>
      <sz val="14"/>
      <color indexed="12"/>
      <name val="ＭＳ Ｐゴシック"/>
      <family val="3"/>
    </font>
    <font>
      <sz val="11.5"/>
      <name val="ＭＳ Ｐゴシック"/>
      <family val="3"/>
    </font>
    <font>
      <b/>
      <i/>
      <sz val="10"/>
      <color indexed="12"/>
      <name val="ＭＳ Ｐゴシック"/>
      <family val="3"/>
    </font>
    <font>
      <sz val="12"/>
      <name val="ＭＳ Ｐゴシック"/>
      <family val="3"/>
    </font>
    <font>
      <b/>
      <i/>
      <sz val="10"/>
      <color indexed="10"/>
      <name val="ＭＳ Ｐゴシック"/>
      <family val="3"/>
    </font>
    <font>
      <sz val="8"/>
      <name val="ＭＳ Ｐ明朝"/>
      <family val="1"/>
    </font>
    <font>
      <b/>
      <i/>
      <sz val="12"/>
      <color indexed="10"/>
      <name val="ＭＳ Ｐゴシック"/>
      <family val="3"/>
    </font>
    <font>
      <sz val="12"/>
      <name val="ＭＳ Ｐ明朝"/>
      <family val="1"/>
    </font>
    <font>
      <b/>
      <i/>
      <sz val="10"/>
      <color indexed="12"/>
      <name val="ＭＳ Ｐ明朝"/>
      <family val="1"/>
    </font>
    <font>
      <b/>
      <sz val="12"/>
      <name val="ＭＳ Ｐゴシック"/>
      <family val="3"/>
    </font>
    <font>
      <sz val="8"/>
      <name val="ＭＳ Ｐゴシック"/>
      <family val="3"/>
    </font>
    <font>
      <sz val="9"/>
      <name val="ＭＳ 明朝"/>
      <family val="1"/>
    </font>
    <font>
      <b/>
      <sz val="10"/>
      <name val="ＭＳ ＰＲゴシック"/>
      <family val="3"/>
    </font>
    <font>
      <sz val="10"/>
      <name val="ＭＳ Ｐゴシック"/>
      <family val="3"/>
    </font>
    <font>
      <b/>
      <sz val="12"/>
      <name val="ＭＳ Ｐ明朝"/>
      <family val="1"/>
    </font>
    <font>
      <b/>
      <sz val="10"/>
      <name val="ＭＳ Ｐ明朝"/>
      <family val="1"/>
    </font>
    <font>
      <sz val="11"/>
      <color indexed="12"/>
      <name val="ＭＳ Ｐゴシック"/>
      <family val="3"/>
    </font>
    <font>
      <sz val="6"/>
      <name val="ＭＳ Ｐ明朝"/>
      <family val="1"/>
    </font>
    <font>
      <b/>
      <sz val="14"/>
      <color indexed="9"/>
      <name val="ＭＳ Ｐゴシック"/>
      <family val="3"/>
    </font>
    <font>
      <sz val="11"/>
      <name val="ＭＳ 明朝"/>
      <family val="1"/>
    </font>
    <font>
      <sz val="10"/>
      <color indexed="8"/>
      <name val="ＭＳ Ｐ明朝"/>
      <family val="1"/>
    </font>
    <font>
      <b/>
      <i/>
      <sz val="11"/>
      <color indexed="12"/>
      <name val="ＭＳ Ｐ明朝"/>
      <family val="1"/>
    </font>
    <font>
      <b/>
      <i/>
      <sz val="18"/>
      <color indexed="12"/>
      <name val="ＭＳ Ｐ明朝"/>
      <family val="1"/>
    </font>
    <font>
      <b/>
      <sz val="11"/>
      <color indexed="9"/>
      <name val="HGSｺﾞｼｯｸE"/>
      <family val="3"/>
    </font>
    <font>
      <b/>
      <sz val="14"/>
      <name val="ＭＳ Ｐゴシック"/>
      <family val="3"/>
    </font>
    <font>
      <b/>
      <i/>
      <sz val="12"/>
      <color indexed="12"/>
      <name val="ＭＳ Ｐゴシック"/>
      <family val="3"/>
    </font>
    <font>
      <b/>
      <sz val="10"/>
      <color indexed="10"/>
      <name val="ＭＳ 明朝"/>
      <family val="1"/>
    </font>
    <font>
      <sz val="9"/>
      <name val="ＭＳ Ｐ明朝"/>
      <family val="1"/>
    </font>
    <font>
      <sz val="14"/>
      <name val="ＭＳ 明朝"/>
      <family val="1"/>
    </font>
    <font>
      <b/>
      <sz val="10"/>
      <name val="ＭＳ 明朝"/>
      <family val="1"/>
    </font>
    <font>
      <b/>
      <sz val="10"/>
      <color indexed="12"/>
      <name val="ＭＳ 明朝"/>
      <family val="1"/>
    </font>
    <font>
      <sz val="10"/>
      <color indexed="10"/>
      <name val="ＭＳ 明朝"/>
      <family val="1"/>
    </font>
    <font>
      <sz val="8"/>
      <name val="ＭＳ 明朝"/>
      <family val="1"/>
    </font>
    <font>
      <sz val="8"/>
      <color indexed="20"/>
      <name val="ＭＳ Ｐ明朝"/>
      <family val="1"/>
    </font>
    <font>
      <b/>
      <i/>
      <sz val="12"/>
      <color indexed="12"/>
      <name val="ＤＦ特太ゴシック体"/>
      <family val="3"/>
    </font>
    <font>
      <b/>
      <sz val="9"/>
      <color indexed="10"/>
      <name val="ＭＳ 明朝"/>
      <family val="1"/>
    </font>
    <font>
      <sz val="14"/>
      <name val="ＭＳ Ｐゴシック"/>
      <family val="3"/>
    </font>
    <font>
      <b/>
      <sz val="11"/>
      <color indexed="10"/>
      <name val="ＭＳ 明朝"/>
      <family val="1"/>
    </font>
    <font>
      <b/>
      <sz val="9"/>
      <name val="ＭＳ 明朝"/>
      <family val="1"/>
    </font>
    <font>
      <sz val="11"/>
      <color indexed="20"/>
      <name val="ＭＳ Ｐ明朝"/>
      <family val="1"/>
    </font>
    <font>
      <b/>
      <sz val="9"/>
      <name val="ＭＳ Ｐ明朝"/>
      <family val="1"/>
    </font>
    <font>
      <b/>
      <sz val="10"/>
      <color indexed="9"/>
      <name val="ＭＳ Ｐゴシック"/>
      <family val="3"/>
    </font>
    <font>
      <sz val="10"/>
      <name val="ＭＳ 明朝"/>
      <family val="1"/>
    </font>
    <font>
      <sz val="18"/>
      <color indexed="12"/>
      <name val="ＭＳ Ｐゴシック"/>
      <family val="3"/>
    </font>
    <font>
      <sz val="12"/>
      <name val="ＭＳ 明朝"/>
      <family val="1"/>
    </font>
    <font>
      <b/>
      <sz val="9"/>
      <color indexed="12"/>
      <name val="ＭＳ 明朝"/>
      <family val="1"/>
    </font>
    <font>
      <sz val="11"/>
      <color indexed="10"/>
      <name val="ＭＳ Ｐ明朝"/>
      <family val="1"/>
    </font>
    <font>
      <b/>
      <i/>
      <sz val="11"/>
      <color indexed="12"/>
      <name val="ＭＳ Ｐゴシック"/>
      <family val="3"/>
    </font>
    <font>
      <sz val="9"/>
      <name val="ＭＳ Ｐゴシック"/>
      <family val="3"/>
    </font>
    <font>
      <sz val="10"/>
      <name val="HGP創英角ｺﾞｼｯｸUB"/>
      <family val="3"/>
    </font>
    <font>
      <sz val="9"/>
      <color indexed="8"/>
      <name val="ＭＳ Ｐ明朝"/>
      <family val="1"/>
    </font>
    <font>
      <b/>
      <sz val="9"/>
      <color indexed="10"/>
      <name val="ＭＳ ゴシック"/>
      <family val="3"/>
    </font>
    <font>
      <sz val="9"/>
      <color indexed="8"/>
      <name val="ＭＳ Ｐゴシック"/>
      <family val="3"/>
    </font>
    <font>
      <b/>
      <i/>
      <sz val="9"/>
      <color indexed="12"/>
      <name val="ＭＳ Ｐゴシック"/>
      <family val="3"/>
    </font>
    <font>
      <sz val="9"/>
      <color indexed="10"/>
      <name val="ＭＳ Ｐゴシック"/>
      <family val="3"/>
    </font>
    <font>
      <b/>
      <i/>
      <sz val="12"/>
      <name val="ＤＦ特太ゴシック体"/>
      <family val="3"/>
    </font>
    <font>
      <b/>
      <i/>
      <sz val="9"/>
      <name val="ＭＳ Ｐゴシック"/>
      <family val="3"/>
    </font>
    <font>
      <sz val="12"/>
      <color indexed="12"/>
      <name val="ＭＳ Ｐゴシック"/>
      <family val="3"/>
    </font>
    <font>
      <b/>
      <i/>
      <sz val="12"/>
      <name val="ＭＳ Ｐゴシック"/>
      <family val="3"/>
    </font>
    <font>
      <sz val="12"/>
      <color indexed="10"/>
      <name val="ＭＳ Ｐゴシック"/>
      <family val="3"/>
    </font>
    <font>
      <b/>
      <sz val="6"/>
      <name val="ＭＳ Ｐ明朝"/>
      <family val="1"/>
    </font>
    <font>
      <sz val="7"/>
      <name val="ＭＳ Ｐ明朝"/>
      <family val="1"/>
    </font>
    <font>
      <b/>
      <sz val="9"/>
      <name val="ＭＳ Ｐゴシック"/>
      <family val="3"/>
    </font>
    <font>
      <b/>
      <sz val="8"/>
      <name val="ＭＳ Ｐゴシック"/>
      <family val="3"/>
    </font>
    <font>
      <sz val="6.5"/>
      <name val="ＭＳ Ｐ明朝"/>
      <family val="1"/>
    </font>
    <font>
      <b/>
      <i/>
      <sz val="10"/>
      <name val="ＭＳ Ｐゴシック"/>
      <family val="3"/>
    </font>
    <font>
      <sz val="9"/>
      <color indexed="10"/>
      <name val="ＭＳ Ｐ明朝"/>
      <family val="1"/>
    </font>
    <font>
      <sz val="9"/>
      <color indexed="20"/>
      <name val="ＭＳ Ｐ明朝"/>
      <family val="1"/>
    </font>
    <font>
      <sz val="9"/>
      <color indexed="20"/>
      <name val="ＭＳ Ｐゴシック"/>
      <family val="3"/>
    </font>
    <font>
      <sz val="6.5"/>
      <name val="ＭＳ Ｐゴシック"/>
      <family val="3"/>
    </font>
    <font>
      <sz val="6.5"/>
      <color indexed="20"/>
      <name val="ＭＳ Ｐ明朝"/>
      <family val="1"/>
    </font>
    <font>
      <b/>
      <i/>
      <sz val="11"/>
      <name val="ＭＳ Ｐゴシック"/>
      <family val="3"/>
    </font>
    <font>
      <sz val="6.5"/>
      <name val="ＭＳ 明朝"/>
      <family val="1"/>
    </font>
    <font>
      <b/>
      <i/>
      <sz val="12"/>
      <color indexed="12"/>
      <name val="ＭＳ Ｐ明朝"/>
      <family val="1"/>
    </font>
    <font>
      <b/>
      <i/>
      <sz val="12"/>
      <color indexed="10"/>
      <name val="ＭＳ Ｐ明朝"/>
      <family val="1"/>
    </font>
    <font>
      <b/>
      <i/>
      <sz val="12"/>
      <name val="ＭＳ Ｐ明朝"/>
      <family val="1"/>
    </font>
    <font>
      <b/>
      <i/>
      <sz val="12"/>
      <color indexed="10"/>
      <name val="ＤＦ特太ゴシック体"/>
      <family val="3"/>
    </font>
    <font>
      <sz val="8"/>
      <color indexed="8"/>
      <name val="ＭＳ Ｐ明朝"/>
      <family val="1"/>
    </font>
    <font>
      <sz val="7"/>
      <color indexed="20"/>
      <name val="ＭＳ Ｐ明朝"/>
      <family val="1"/>
    </font>
    <font>
      <sz val="8"/>
      <color indexed="10"/>
      <name val="ＭＳ Ｐ明朝"/>
      <family val="1"/>
    </font>
    <font>
      <b/>
      <sz val="12"/>
      <name val="ＭＳ 明朝"/>
      <family val="1"/>
    </font>
    <font>
      <b/>
      <sz val="12"/>
      <color indexed="9"/>
      <name val="ＭＳ ゴシック"/>
      <family val="3"/>
    </font>
    <font>
      <sz val="14"/>
      <color indexed="12"/>
      <name val="ＭＳ Ｐゴシック"/>
      <family val="3"/>
    </font>
    <font>
      <b/>
      <sz val="12"/>
      <color indexed="9"/>
      <name val="ＭＳ Ｐゴシック"/>
      <family val="3"/>
    </font>
    <font>
      <sz val="11"/>
      <color indexed="12"/>
      <name val="ＭＳ 明朝"/>
      <family val="1"/>
    </font>
    <font>
      <b/>
      <sz val="11"/>
      <name val="ＭＳ 明朝"/>
      <family val="1"/>
    </font>
    <font>
      <b/>
      <i/>
      <sz val="12"/>
      <color indexed="12"/>
      <name val="ＤＦＰ特太ゴシック体"/>
      <family val="3"/>
    </font>
    <font>
      <b/>
      <sz val="10"/>
      <name val="ＭＳ ゴシック"/>
      <family val="3"/>
    </font>
    <font>
      <sz val="12"/>
      <color indexed="8"/>
      <name val="ＭＳ Ｐゴシック"/>
      <family val="3"/>
    </font>
    <font>
      <sz val="11"/>
      <color indexed="8"/>
      <name val="ＭＳ 明朝"/>
      <family val="1"/>
    </font>
    <font>
      <sz val="16"/>
      <name val="ＤＦ平成ゴシック体W7"/>
      <family val="3"/>
    </font>
    <font>
      <sz val="16"/>
      <color indexed="8"/>
      <name val="ＤＦ平成ゴシック体W7"/>
      <family val="3"/>
    </font>
    <font>
      <b/>
      <sz val="16"/>
      <color indexed="8"/>
      <name val="ＭＳ ゴシック"/>
      <family val="3"/>
    </font>
    <font>
      <sz val="16"/>
      <name val="ＭＳ ゴシック"/>
      <family val="3"/>
    </font>
    <font>
      <sz val="14"/>
      <name val="ＤＦ平成ゴシック体W7"/>
      <family val="3"/>
    </font>
    <font>
      <sz val="13"/>
      <name val="ＭＳ 明朝"/>
      <family val="1"/>
    </font>
    <font>
      <sz val="13"/>
      <color indexed="8"/>
      <name val="ＭＳ 明朝"/>
      <family val="1"/>
    </font>
    <font>
      <sz val="10"/>
      <color indexed="8"/>
      <name val="ＭＳ 明朝"/>
      <family val="1"/>
    </font>
    <font>
      <b/>
      <sz val="11"/>
      <color indexed="8"/>
      <name val="ＭＳ ゴシック"/>
      <family val="3"/>
    </font>
    <font>
      <b/>
      <sz val="10"/>
      <color indexed="8"/>
      <name val="ＭＳ ゴシック"/>
      <family val="3"/>
    </font>
    <font>
      <sz val="10"/>
      <name val="ＭＳ ゴシック"/>
      <family val="3"/>
    </font>
    <font>
      <sz val="12"/>
      <color indexed="8"/>
      <name val="ＭＳ 明朝"/>
      <family val="1"/>
    </font>
    <font>
      <b/>
      <sz val="12"/>
      <color indexed="8"/>
      <name val="ＭＳ ゴシック"/>
      <family val="3"/>
    </font>
    <font>
      <sz val="12"/>
      <name val="ＭＳ ゴシック"/>
      <family val="3"/>
    </font>
    <font>
      <sz val="13"/>
      <name val="ＤＦ平成ゴシック体W7"/>
      <family val="3"/>
    </font>
    <font>
      <b/>
      <u val="single"/>
      <sz val="8"/>
      <color indexed="8"/>
      <name val="ＭＳ Ｐ明朝"/>
      <family val="1"/>
    </font>
    <font>
      <sz val="11"/>
      <color indexed="8"/>
      <name val="ＭＳ Ｐ明朝"/>
      <family val="1"/>
    </font>
    <font>
      <sz val="8"/>
      <color indexed="8"/>
      <name val="ＭＳ Ｐゴシック"/>
      <family val="3"/>
    </font>
    <font>
      <sz val="5"/>
      <color indexed="8"/>
      <name val="ＭＳ Ｐ明朝"/>
      <family val="1"/>
    </font>
    <font>
      <b/>
      <sz val="9"/>
      <color indexed="8"/>
      <name val="ＭＳ 明朝"/>
      <family val="1"/>
    </font>
    <font>
      <sz val="12"/>
      <color theme="1"/>
      <name val="ＭＳ Ｐゴシック"/>
      <family val="3"/>
    </font>
    <font>
      <sz val="8"/>
      <color theme="1"/>
      <name val="ＭＳ Ｐ明朝"/>
      <family val="1"/>
    </font>
    <font>
      <sz val="11"/>
      <color theme="1"/>
      <name val="ＭＳ Ｐゴシック"/>
      <family val="3"/>
    </font>
    <font>
      <sz val="9"/>
      <color theme="1"/>
      <name val="ＭＳ Ｐ明朝"/>
      <family val="1"/>
    </font>
    <font>
      <sz val="10"/>
      <color theme="1"/>
      <name val="ＭＳ Ｐ明朝"/>
      <family val="1"/>
    </font>
    <font>
      <sz val="11"/>
      <color theme="1"/>
      <name val="ＭＳ Ｐ明朝"/>
      <family val="1"/>
    </font>
    <font>
      <sz val="8"/>
      <color theme="1"/>
      <name val="ＭＳ Ｐゴシック"/>
      <family val="3"/>
    </font>
    <font>
      <sz val="5"/>
      <color theme="1"/>
      <name val="ＭＳ Ｐ明朝"/>
      <family val="1"/>
    </font>
    <font>
      <b/>
      <sz val="9"/>
      <color theme="1"/>
      <name val="ＭＳ 明朝"/>
      <family val="1"/>
    </font>
    <font>
      <b/>
      <i/>
      <sz val="12"/>
      <color rgb="FF0000FF"/>
      <name val="ＭＳ Ｐゴシック"/>
      <family val="3"/>
    </font>
    <font>
      <b/>
      <i/>
      <sz val="14"/>
      <color rgb="FF0000FF"/>
      <name val="ＭＳ Ｐ明朝"/>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8"/>
        <bgColor indexed="64"/>
      </patternFill>
    </fill>
  </fills>
  <borders count="9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top style="thin"/>
      <bottom/>
    </border>
    <border>
      <left style="thin"/>
      <right style="thin"/>
      <top style="thin"/>
      <bottom/>
    </border>
    <border>
      <left style="thin"/>
      <right/>
      <top style="thin"/>
      <bottom style="thin"/>
    </border>
    <border>
      <left style="thin"/>
      <right style="thin"/>
      <top/>
      <bottom/>
    </border>
    <border>
      <left style="thin"/>
      <right/>
      <top/>
      <bottom/>
    </border>
    <border>
      <left style="hair"/>
      <right style="thin"/>
      <top/>
      <bottom style="hair"/>
    </border>
    <border>
      <left style="thin"/>
      <right style="thin"/>
      <top style="hair"/>
      <bottom style="hair"/>
    </border>
    <border>
      <left style="thin"/>
      <right/>
      <top style="hair"/>
      <bottom style="hair"/>
    </border>
    <border>
      <left style="hair"/>
      <right style="thin"/>
      <top style="hair"/>
      <bottom style="hair"/>
    </border>
    <border>
      <left/>
      <right/>
      <top style="hair"/>
      <bottom style="hair"/>
    </border>
    <border>
      <left style="thin"/>
      <right style="thin"/>
      <top style="hair"/>
      <bottom/>
    </border>
    <border>
      <left style="thin"/>
      <right/>
      <top/>
      <bottom style="hair"/>
    </border>
    <border>
      <left/>
      <right/>
      <top/>
      <bottom style="hair"/>
    </border>
    <border>
      <left style="thin"/>
      <right/>
      <top style="hair"/>
      <bottom/>
    </border>
    <border>
      <left/>
      <right/>
      <top style="hair"/>
      <bottom/>
    </border>
    <border>
      <left style="thin"/>
      <right style="thin"/>
      <top style="thin"/>
      <bottom style="thin"/>
    </border>
    <border>
      <left style="hair"/>
      <right style="thin"/>
      <top style="thin"/>
      <bottom style="thin"/>
    </border>
    <border>
      <left/>
      <right/>
      <top style="thin"/>
      <bottom style="thin"/>
    </border>
    <border>
      <left/>
      <right style="thin"/>
      <top style="thin"/>
      <bottom style="thin"/>
    </border>
    <border>
      <left style="thin"/>
      <right style="thin"/>
      <top/>
      <bottom style="hair"/>
    </border>
    <border>
      <left style="thin"/>
      <right style="hair"/>
      <top style="hair"/>
      <bottom style="hair"/>
    </border>
    <border>
      <left/>
      <right/>
      <top style="thin"/>
      <bottom/>
    </border>
    <border>
      <left style="thin"/>
      <right style="thin"/>
      <top/>
      <bottom style="thin"/>
    </border>
    <border>
      <left style="thin"/>
      <right/>
      <top/>
      <bottom style="thin"/>
    </border>
    <border>
      <left style="hair"/>
      <right style="thin"/>
      <top/>
      <bottom style="thin"/>
    </border>
    <border>
      <left style="hair"/>
      <right style="hair"/>
      <top style="thin"/>
      <bottom/>
    </border>
    <border>
      <left style="hair"/>
      <right/>
      <top style="thin"/>
      <bottom/>
    </border>
    <border>
      <left/>
      <right style="hair"/>
      <top style="thin"/>
      <bottom/>
    </border>
    <border>
      <left style="thin"/>
      <right/>
      <top style="hair"/>
      <bottom style="thin"/>
    </border>
    <border>
      <left/>
      <right/>
      <top style="hair"/>
      <bottom style="thin"/>
    </border>
    <border>
      <left style="hair"/>
      <right style="hair"/>
      <top style="hair"/>
      <bottom style="hair"/>
    </border>
    <border>
      <left style="hair"/>
      <right/>
      <top/>
      <bottom style="hair"/>
    </border>
    <border>
      <left style="thin"/>
      <right style="thin"/>
      <top style="thin"/>
      <bottom style="hair"/>
    </border>
    <border>
      <left style="hair"/>
      <right style="hair"/>
      <top/>
      <bottom style="hair"/>
    </border>
    <border>
      <left style="hair"/>
      <right/>
      <top style="hair"/>
      <bottom style="hair"/>
    </border>
    <border>
      <left style="hair"/>
      <right style="hair"/>
      <top style="hair"/>
      <bottom/>
    </border>
    <border>
      <left style="hair"/>
      <right style="hair"/>
      <top/>
      <bottom/>
    </border>
    <border>
      <left style="thin"/>
      <right style="thin"/>
      <top style="hair"/>
      <bottom style="thin"/>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color indexed="63"/>
      </left>
      <right style="hair"/>
      <top>
        <color indexed="63"/>
      </top>
      <bottom style="hair"/>
    </border>
    <border>
      <left/>
      <right style="hair"/>
      <top style="hair"/>
      <bottom style="hair"/>
    </border>
    <border>
      <left style="hair"/>
      <right>
        <color indexed="63"/>
      </right>
      <top style="hair"/>
      <bottom>
        <color indexed="63"/>
      </bottom>
    </border>
    <border>
      <left style="hair"/>
      <right/>
      <top/>
      <bottom style="thin"/>
    </border>
    <border>
      <left/>
      <right/>
      <top/>
      <bottom style="thin"/>
    </border>
    <border>
      <left/>
      <right style="thin"/>
      <top/>
      <bottom style="hair"/>
    </border>
    <border>
      <left style="thin"/>
      <right style="hair"/>
      <top style="hair"/>
      <bottom/>
    </border>
    <border>
      <left style="hair"/>
      <right style="hair"/>
      <top style="hair"/>
      <bottom style="double"/>
    </border>
    <border>
      <left style="hair"/>
      <right/>
      <top style="hair"/>
      <bottom style="double"/>
    </border>
    <border>
      <left/>
      <right/>
      <top style="hair"/>
      <bottom style="double"/>
    </border>
    <border>
      <left style="thin"/>
      <right style="thin"/>
      <top style="hair"/>
      <bottom style="double"/>
    </border>
    <border>
      <left/>
      <right style="hair"/>
      <top style="hair"/>
      <bottom style="double"/>
    </border>
    <border>
      <left/>
      <right/>
      <top/>
      <bottom style="double"/>
    </border>
    <border>
      <left style="hair"/>
      <right/>
      <top style="double"/>
      <bottom style="hair"/>
    </border>
    <border>
      <left/>
      <right style="hair"/>
      <top style="double"/>
      <bottom style="hair"/>
    </border>
    <border>
      <left/>
      <right/>
      <top style="double"/>
      <bottom style="hair"/>
    </border>
    <border>
      <left style="thin"/>
      <right style="thin"/>
      <top style="double"/>
      <bottom style="thin"/>
    </border>
    <border>
      <left style="thin"/>
      <right/>
      <top style="double"/>
      <bottom style="hair"/>
    </border>
    <border>
      <left/>
      <right style="thin"/>
      <top style="hair"/>
      <bottom style="hair"/>
    </border>
    <border>
      <left/>
      <right style="hair"/>
      <top/>
      <bottom style="double"/>
    </border>
    <border>
      <left style="hair"/>
      <right style="hair"/>
      <top/>
      <bottom style="double"/>
    </border>
    <border>
      <left style="thin"/>
      <right style="hair"/>
      <top style="thin"/>
      <bottom/>
    </border>
    <border>
      <left style="hair"/>
      <right style="hair"/>
      <top style="thin"/>
      <bottom style="hair"/>
    </border>
    <border>
      <left/>
      <right style="thin"/>
      <top style="double"/>
      <bottom style="hair"/>
    </border>
    <border>
      <left style="thin"/>
      <right style="hair"/>
      <top>
        <color indexed="63"/>
      </top>
      <bottom style="hair"/>
    </border>
    <border>
      <left/>
      <right style="thin"/>
      <top style="hair"/>
      <bottom/>
    </border>
    <border>
      <left/>
      <right style="thin"/>
      <top style="thin"/>
      <bottom/>
    </border>
    <border>
      <left/>
      <right style="thin"/>
      <top/>
      <bottom/>
    </border>
    <border>
      <left/>
      <right style="thin"/>
      <top/>
      <bottom style="thin"/>
    </border>
    <border>
      <left style="hair"/>
      <right style="thin"/>
      <top style="thin"/>
      <bottom/>
    </border>
    <border>
      <left style="hair"/>
      <right style="hair"/>
      <top/>
      <bottom style="thin"/>
    </border>
    <border>
      <left/>
      <right style="hair"/>
      <top/>
      <bottom style="thin"/>
    </border>
    <border>
      <left/>
      <right style="thin"/>
      <top style="hair"/>
      <bottom style="thin"/>
    </border>
    <border>
      <left style="thin"/>
      <right style="hair"/>
      <top/>
      <bottom style="thin"/>
    </border>
    <border>
      <left/>
      <right style="hair"/>
      <top style="hair"/>
      <bottom style="thin"/>
    </border>
    <border>
      <left style="hair"/>
      <right style="hair"/>
      <top style="hair"/>
      <bottom style="thin"/>
    </border>
    <border>
      <left style="thin"/>
      <right style="hair"/>
      <top/>
      <bottom/>
    </border>
    <border>
      <left style="thin"/>
      <right/>
      <top style="thin"/>
      <bottom style="hair"/>
    </border>
    <border>
      <left style="hair"/>
      <right/>
      <top style="thin"/>
      <bottom style="hair"/>
    </border>
    <border>
      <left/>
      <right style="thin"/>
      <top style="thin"/>
      <bottom style="hair"/>
    </border>
    <border>
      <left/>
      <right style="hair"/>
      <top style="thin"/>
      <bottom style="hair"/>
    </border>
    <border>
      <left/>
      <right/>
      <top style="thin"/>
      <bottom style="hair"/>
    </border>
    <border>
      <left style="hair"/>
      <right/>
      <top/>
      <bottom style="double"/>
    </border>
    <border>
      <left style="thin"/>
      <right style="thin"/>
      <top/>
      <bottom style="double"/>
    </border>
    <border>
      <left>
        <color indexed="63"/>
      </left>
      <right style="thin"/>
      <top style="hair"/>
      <bottom style="double"/>
    </border>
    <border>
      <left style="thin"/>
      <right style="hair"/>
      <top/>
      <bottom style="double"/>
    </border>
    <border>
      <left style="hair"/>
      <right style="thin"/>
      <top/>
      <bottom/>
    </border>
  </borders>
  <cellStyleXfs count="65">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18" fillId="0" borderId="0" applyNumberFormat="0" applyFill="0" applyBorder="0" applyAlignment="0" applyProtection="0"/>
    <xf numFmtId="0" fontId="19" fillId="4" borderId="0" applyNumberFormat="0" applyBorder="0" applyAlignment="0" applyProtection="0"/>
  </cellStyleXfs>
  <cellXfs count="1709">
    <xf numFmtId="0" fontId="0" fillId="0" borderId="0" xfId="0" applyAlignment="1">
      <alignment/>
    </xf>
    <xf numFmtId="0" fontId="22" fillId="0" borderId="10" xfId="0" applyFont="1" applyFill="1" applyBorder="1" applyAlignment="1">
      <alignment vertical="center"/>
    </xf>
    <xf numFmtId="0" fontId="22" fillId="0" borderId="10" xfId="0" applyFont="1" applyFill="1" applyBorder="1" applyAlignment="1">
      <alignment horizontal="left" vertical="center" shrinkToFit="1"/>
    </xf>
    <xf numFmtId="0" fontId="22" fillId="0" borderId="11" xfId="0" applyFont="1" applyFill="1" applyBorder="1" applyAlignment="1">
      <alignment vertical="center"/>
    </xf>
    <xf numFmtId="0" fontId="0" fillId="0" borderId="0" xfId="0" applyFont="1" applyFill="1" applyBorder="1" applyAlignment="1">
      <alignment vertical="center"/>
    </xf>
    <xf numFmtId="0" fontId="22" fillId="0" borderId="0" xfId="0" applyFont="1" applyFill="1" applyBorder="1" applyAlignment="1">
      <alignment vertical="center"/>
    </xf>
    <xf numFmtId="0" fontId="1" fillId="0" borderId="0" xfId="0" applyFont="1" applyFill="1" applyBorder="1" applyAlignment="1">
      <alignment vertical="center"/>
    </xf>
    <xf numFmtId="0" fontId="22" fillId="0" borderId="12" xfId="0" applyFont="1" applyFill="1" applyBorder="1" applyAlignment="1" applyProtection="1">
      <alignment horizontal="center" vertical="center"/>
      <protection/>
    </xf>
    <xf numFmtId="0" fontId="22" fillId="0" borderId="13" xfId="0" applyFont="1" applyFill="1" applyBorder="1" applyAlignment="1" applyProtection="1">
      <alignment horizontal="center" vertical="center"/>
      <protection/>
    </xf>
    <xf numFmtId="38" fontId="27" fillId="0" borderId="14" xfId="52" applyFont="1" applyFill="1" applyBorder="1" applyAlignment="1" applyProtection="1">
      <alignment vertical="center"/>
      <protection/>
    </xf>
    <xf numFmtId="38" fontId="28" fillId="0" borderId="15" xfId="52" applyFont="1" applyFill="1" applyBorder="1" applyAlignment="1" applyProtection="1">
      <alignment vertical="center"/>
      <protection/>
    </xf>
    <xf numFmtId="38" fontId="27" fillId="0" borderId="10" xfId="52" applyFont="1" applyFill="1" applyBorder="1" applyAlignment="1" applyProtection="1">
      <alignment vertical="center"/>
      <protection/>
    </xf>
    <xf numFmtId="38" fontId="27" fillId="0" borderId="10" xfId="52" applyFont="1" applyFill="1" applyBorder="1" applyAlignment="1" applyProtection="1">
      <alignment horizontal="right" vertical="center"/>
      <protection/>
    </xf>
    <xf numFmtId="38" fontId="28" fillId="0" borderId="15" xfId="52" applyFont="1" applyFill="1" applyBorder="1" applyAlignment="1" applyProtection="1">
      <alignment horizontal="right" vertical="center"/>
      <protection/>
    </xf>
    <xf numFmtId="0" fontId="29" fillId="0" borderId="14" xfId="0" applyFont="1" applyFill="1" applyBorder="1" applyAlignment="1" applyProtection="1">
      <alignment horizontal="left" vertical="center" shrinkToFit="1"/>
      <protection/>
    </xf>
    <xf numFmtId="0" fontId="0" fillId="0" borderId="0" xfId="0" applyFont="1" applyFill="1" applyBorder="1" applyAlignment="1" applyProtection="1">
      <alignment horizontal="left" vertical="center"/>
      <protection/>
    </xf>
    <xf numFmtId="38" fontId="28" fillId="0" borderId="15" xfId="52" applyFont="1" applyFill="1" applyBorder="1" applyAlignment="1" applyProtection="1">
      <alignment horizontal="left" vertical="center"/>
      <protection/>
    </xf>
    <xf numFmtId="0" fontId="22" fillId="0" borderId="16" xfId="0" applyFont="1" applyFill="1" applyBorder="1" applyAlignment="1" applyProtection="1">
      <alignment horizontal="center" vertical="center"/>
      <protection/>
    </xf>
    <xf numFmtId="38" fontId="27" fillId="0" borderId="17" xfId="52" applyFont="1" applyFill="1" applyBorder="1" applyAlignment="1" applyProtection="1">
      <alignment vertical="center"/>
      <protection/>
    </xf>
    <xf numFmtId="38" fontId="28" fillId="0" borderId="18" xfId="52" applyFont="1" applyFill="1" applyBorder="1" applyAlignment="1" applyProtection="1">
      <alignment vertical="center"/>
      <protection/>
    </xf>
    <xf numFmtId="0" fontId="29" fillId="0" borderId="17" xfId="0" applyFont="1" applyFill="1" applyBorder="1" applyAlignment="1" applyProtection="1">
      <alignment vertical="center" shrinkToFit="1"/>
      <protection/>
    </xf>
    <xf numFmtId="0" fontId="0" fillId="0" borderId="19" xfId="0" applyFont="1" applyFill="1" applyBorder="1" applyAlignment="1" applyProtection="1">
      <alignment vertical="center"/>
      <protection/>
    </xf>
    <xf numFmtId="38" fontId="22" fillId="0" borderId="17" xfId="52" applyFont="1" applyFill="1" applyBorder="1" applyAlignment="1" applyProtection="1">
      <alignment vertical="center"/>
      <protection/>
    </xf>
    <xf numFmtId="38" fontId="30" fillId="0" borderId="18" xfId="52" applyFont="1" applyFill="1" applyBorder="1" applyAlignment="1" applyProtection="1">
      <alignment vertical="center"/>
      <protection/>
    </xf>
    <xf numFmtId="0" fontId="0" fillId="0" borderId="17" xfId="0" applyFont="1" applyFill="1" applyBorder="1" applyAlignment="1" applyProtection="1">
      <alignment vertical="center" shrinkToFit="1"/>
      <protection/>
    </xf>
    <xf numFmtId="0" fontId="22" fillId="0" borderId="17" xfId="0" applyFont="1" applyFill="1" applyBorder="1" applyAlignment="1" applyProtection="1">
      <alignment vertical="center" shrinkToFit="1"/>
      <protection/>
    </xf>
    <xf numFmtId="38" fontId="27" fillId="0" borderId="19" xfId="52" applyFont="1" applyFill="1" applyBorder="1" applyAlignment="1" applyProtection="1">
      <alignment vertical="center"/>
      <protection/>
    </xf>
    <xf numFmtId="0" fontId="22" fillId="0" borderId="20" xfId="0" applyFont="1" applyFill="1" applyBorder="1" applyAlignment="1" applyProtection="1">
      <alignment horizontal="center" vertical="center"/>
      <protection/>
    </xf>
    <xf numFmtId="0" fontId="31" fillId="0" borderId="17" xfId="0" applyFont="1" applyFill="1" applyBorder="1" applyAlignment="1" applyProtection="1">
      <alignment vertical="center" shrinkToFit="1"/>
      <protection/>
    </xf>
    <xf numFmtId="38" fontId="27" fillId="0" borderId="21" xfId="52" applyFont="1" applyFill="1" applyBorder="1" applyAlignment="1" applyProtection="1">
      <alignment vertical="center"/>
      <protection/>
    </xf>
    <xf numFmtId="38" fontId="30" fillId="0" borderId="15" xfId="52" applyFont="1" applyFill="1" applyBorder="1" applyAlignment="1" applyProtection="1">
      <alignment vertical="center"/>
      <protection/>
    </xf>
    <xf numFmtId="0" fontId="29" fillId="0" borderId="21" xfId="0" applyFont="1" applyFill="1" applyBorder="1" applyAlignment="1" applyProtection="1">
      <alignment vertical="center" shrinkToFit="1"/>
      <protection/>
    </xf>
    <xf numFmtId="38" fontId="32" fillId="0" borderId="22" xfId="52" applyFont="1" applyFill="1" applyBorder="1" applyAlignment="1" applyProtection="1">
      <alignment vertical="center"/>
      <protection/>
    </xf>
    <xf numFmtId="38" fontId="27" fillId="0" borderId="23" xfId="52" applyFont="1" applyFill="1" applyBorder="1" applyAlignment="1" applyProtection="1">
      <alignment vertical="center"/>
      <protection/>
    </xf>
    <xf numFmtId="0" fontId="29" fillId="0" borderId="23" xfId="0" applyFont="1" applyFill="1" applyBorder="1" applyAlignment="1" applyProtection="1">
      <alignment vertical="center" shrinkToFit="1"/>
      <protection/>
    </xf>
    <xf numFmtId="38" fontId="32" fillId="0" borderId="24" xfId="52" applyFont="1" applyFill="1" applyBorder="1" applyAlignment="1" applyProtection="1">
      <alignment vertical="center"/>
      <protection/>
    </xf>
    <xf numFmtId="0" fontId="22" fillId="0" borderId="25" xfId="0" applyFont="1" applyFill="1" applyBorder="1" applyAlignment="1" applyProtection="1">
      <alignment horizontal="center" vertical="center"/>
      <protection/>
    </xf>
    <xf numFmtId="38" fontId="27" fillId="0" borderId="12" xfId="52" applyFont="1" applyFill="1" applyBorder="1" applyAlignment="1" applyProtection="1">
      <alignment vertical="center"/>
      <protection/>
    </xf>
    <xf numFmtId="38" fontId="28" fillId="0" borderId="26" xfId="52" applyFont="1" applyFill="1" applyBorder="1" applyAlignment="1" applyProtection="1">
      <alignment vertical="center"/>
      <protection/>
    </xf>
    <xf numFmtId="38" fontId="33" fillId="0" borderId="12" xfId="52" applyFont="1" applyFill="1" applyBorder="1" applyAlignment="1" applyProtection="1">
      <alignment vertical="center"/>
      <protection/>
    </xf>
    <xf numFmtId="38" fontId="27" fillId="0" borderId="27" xfId="52" applyFont="1" applyFill="1" applyBorder="1" applyAlignment="1" applyProtection="1">
      <alignment vertical="center"/>
      <protection/>
    </xf>
    <xf numFmtId="38" fontId="28" fillId="0" borderId="28" xfId="52" applyFont="1" applyFill="1" applyBorder="1" applyAlignment="1" applyProtection="1">
      <alignment vertical="center"/>
      <protection/>
    </xf>
    <xf numFmtId="0" fontId="29" fillId="0" borderId="12" xfId="0" applyFont="1" applyFill="1" applyBorder="1" applyAlignment="1" applyProtection="1">
      <alignment vertical="center"/>
      <protection/>
    </xf>
    <xf numFmtId="0" fontId="0" fillId="0" borderId="27" xfId="0" applyFont="1" applyFill="1" applyBorder="1" applyAlignment="1" applyProtection="1">
      <alignment vertical="center"/>
      <protection/>
    </xf>
    <xf numFmtId="0" fontId="22" fillId="0" borderId="29" xfId="0" applyFont="1" applyFill="1" applyBorder="1" applyAlignment="1" applyProtection="1">
      <alignment horizontal="center" vertical="center"/>
      <protection/>
    </xf>
    <xf numFmtId="0" fontId="29" fillId="0" borderId="21" xfId="0" applyFont="1" applyFill="1" applyBorder="1" applyAlignment="1" applyProtection="1">
      <alignment vertical="center"/>
      <protection/>
    </xf>
    <xf numFmtId="0" fontId="29" fillId="0" borderId="17" xfId="0" applyFont="1" applyFill="1" applyBorder="1" applyAlignment="1" applyProtection="1">
      <alignment vertical="center"/>
      <protection/>
    </xf>
    <xf numFmtId="38" fontId="32" fillId="0" borderId="19" xfId="52" applyFont="1" applyFill="1" applyBorder="1" applyAlignment="1" applyProtection="1">
      <alignment vertical="center"/>
      <protection/>
    </xf>
    <xf numFmtId="0" fontId="0" fillId="0" borderId="17" xfId="0" applyFont="1" applyFill="1" applyBorder="1" applyAlignment="1" applyProtection="1">
      <alignment horizontal="center" vertical="center"/>
      <protection/>
    </xf>
    <xf numFmtId="38" fontId="32" fillId="0" borderId="19" xfId="52" applyFont="1" applyFill="1" applyBorder="1" applyAlignment="1" applyProtection="1">
      <alignment horizontal="center" vertical="center"/>
      <protection/>
    </xf>
    <xf numFmtId="38" fontId="27" fillId="0" borderId="17" xfId="52" applyNumberFormat="1" applyFont="1" applyFill="1" applyBorder="1" applyAlignment="1" applyProtection="1">
      <alignment vertical="center"/>
      <protection/>
    </xf>
    <xf numFmtId="38" fontId="28" fillId="0" borderId="15" xfId="52" applyNumberFormat="1" applyFont="1" applyFill="1" applyBorder="1" applyAlignment="1" applyProtection="1">
      <alignment vertical="center"/>
      <protection/>
    </xf>
    <xf numFmtId="0" fontId="31" fillId="0" borderId="0" xfId="0" applyFont="1" applyFill="1" applyBorder="1" applyAlignment="1">
      <alignment vertical="center"/>
    </xf>
    <xf numFmtId="38" fontId="27" fillId="0" borderId="30" xfId="52" applyFont="1" applyFill="1" applyBorder="1" applyAlignment="1" applyProtection="1">
      <alignment vertical="center"/>
      <protection/>
    </xf>
    <xf numFmtId="38" fontId="28" fillId="0" borderId="19" xfId="52" applyFont="1" applyFill="1" applyBorder="1" applyAlignment="1" applyProtection="1">
      <alignment vertical="center"/>
      <protection/>
    </xf>
    <xf numFmtId="38" fontId="29" fillId="0" borderId="12" xfId="52" applyFont="1" applyFill="1" applyBorder="1" applyAlignment="1" applyProtection="1">
      <alignment vertical="center"/>
      <protection/>
    </xf>
    <xf numFmtId="38" fontId="29" fillId="0" borderId="27" xfId="52" applyFont="1" applyFill="1" applyBorder="1" applyAlignment="1" applyProtection="1">
      <alignment vertical="center"/>
      <protection/>
    </xf>
    <xf numFmtId="38" fontId="29" fillId="0" borderId="14" xfId="52" applyFont="1" applyFill="1" applyBorder="1" applyAlignment="1" applyProtection="1">
      <alignment vertical="center"/>
      <protection/>
    </xf>
    <xf numFmtId="0" fontId="24" fillId="0" borderId="0" xfId="0" applyFont="1" applyFill="1" applyBorder="1" applyAlignment="1" applyProtection="1">
      <alignment horizontal="left" vertical="center"/>
      <protection/>
    </xf>
    <xf numFmtId="38" fontId="27" fillId="0" borderId="0" xfId="52" applyFont="1" applyFill="1" applyBorder="1" applyAlignment="1" applyProtection="1">
      <alignment vertical="center"/>
      <protection/>
    </xf>
    <xf numFmtId="38" fontId="34" fillId="0" borderId="0" xfId="52" applyFont="1" applyFill="1" applyBorder="1" applyAlignment="1" applyProtection="1">
      <alignment vertical="center"/>
      <protection/>
    </xf>
    <xf numFmtId="38" fontId="34" fillId="0" borderId="31" xfId="52" applyFont="1" applyFill="1" applyBorder="1" applyAlignment="1" applyProtection="1">
      <alignment vertical="center"/>
      <protection/>
    </xf>
    <xf numFmtId="38" fontId="29" fillId="0" borderId="31" xfId="52" applyFont="1" applyFill="1" applyBorder="1" applyAlignment="1" applyProtection="1">
      <alignment vertical="center"/>
      <protection/>
    </xf>
    <xf numFmtId="38" fontId="27" fillId="0" borderId="31" xfId="52" applyFont="1" applyFill="1" applyBorder="1" applyAlignment="1" applyProtection="1">
      <alignment vertical="center"/>
      <protection/>
    </xf>
    <xf numFmtId="0" fontId="22" fillId="0" borderId="32" xfId="0" applyFont="1" applyFill="1" applyBorder="1" applyAlignment="1" applyProtection="1">
      <alignment horizontal="center" vertical="center" shrinkToFit="1"/>
      <protection/>
    </xf>
    <xf numFmtId="38" fontId="27" fillId="0" borderId="33" xfId="52" applyFont="1" applyFill="1" applyBorder="1" applyAlignment="1" applyProtection="1">
      <alignment vertical="center"/>
      <protection/>
    </xf>
    <xf numFmtId="38" fontId="28" fillId="0" borderId="34" xfId="52" applyFont="1" applyFill="1" applyBorder="1" applyAlignment="1" applyProtection="1">
      <alignment vertical="center"/>
      <protection/>
    </xf>
    <xf numFmtId="38" fontId="34" fillId="0" borderId="28" xfId="52" applyFont="1" applyFill="1" applyBorder="1" applyAlignment="1" applyProtection="1">
      <alignment vertical="center"/>
      <protection/>
    </xf>
    <xf numFmtId="0" fontId="31" fillId="0" borderId="0" xfId="0" applyFont="1" applyFill="1" applyAlignment="1" applyProtection="1">
      <alignment vertical="center"/>
      <protection locked="0"/>
    </xf>
    <xf numFmtId="0" fontId="0" fillId="0" borderId="0" xfId="0" applyFill="1" applyAlignment="1" applyProtection="1">
      <alignment vertical="center"/>
      <protection/>
    </xf>
    <xf numFmtId="0" fontId="36" fillId="0" borderId="0" xfId="0" applyFont="1" applyFill="1" applyBorder="1" applyAlignment="1" applyProtection="1">
      <alignment vertical="center"/>
      <protection/>
    </xf>
    <xf numFmtId="0" fontId="21" fillId="0" borderId="0" xfId="0" applyFont="1" applyFill="1" applyBorder="1" applyAlignment="1" applyProtection="1">
      <alignment horizontal="center" vertical="center"/>
      <protection/>
    </xf>
    <xf numFmtId="0" fontId="37" fillId="0" borderId="0" xfId="0" applyFont="1" applyFill="1" applyBorder="1" applyAlignment="1" applyProtection="1">
      <alignment horizontal="right" vertical="center"/>
      <protection/>
    </xf>
    <xf numFmtId="0" fontId="31" fillId="0" borderId="0" xfId="0" applyFont="1" applyFill="1" applyBorder="1" applyAlignment="1" applyProtection="1">
      <alignment vertical="center"/>
      <protection/>
    </xf>
    <xf numFmtId="0" fontId="0" fillId="0" borderId="0" xfId="0" applyFill="1" applyAlignment="1">
      <alignment vertical="center"/>
    </xf>
    <xf numFmtId="0" fontId="38" fillId="0" borderId="0" xfId="0" applyFont="1" applyFill="1" applyAlignment="1">
      <alignment horizontal="right" vertical="center"/>
    </xf>
    <xf numFmtId="0" fontId="39" fillId="0" borderId="0" xfId="0" applyFont="1" applyFill="1" applyBorder="1" applyAlignment="1" applyProtection="1">
      <alignment horizontal="right" vertical="center"/>
      <protection/>
    </xf>
    <xf numFmtId="0" fontId="21" fillId="0" borderId="10" xfId="0" applyFont="1" applyFill="1" applyBorder="1" applyAlignment="1">
      <alignment horizontal="left" vertical="top"/>
    </xf>
    <xf numFmtId="0" fontId="21" fillId="0" borderId="35" xfId="0" applyFont="1" applyFill="1" applyBorder="1" applyAlignment="1">
      <alignment vertical="top"/>
    </xf>
    <xf numFmtId="0" fontId="21" fillId="0" borderId="36" xfId="0" applyFont="1" applyFill="1" applyBorder="1" applyAlignment="1">
      <alignment vertical="top"/>
    </xf>
    <xf numFmtId="0" fontId="41" fillId="0" borderId="37" xfId="0" applyFont="1" applyFill="1" applyBorder="1" applyAlignment="1">
      <alignment horizontal="center" vertical="top" shrinkToFit="1"/>
    </xf>
    <xf numFmtId="0" fontId="0" fillId="0" borderId="0" xfId="0" applyFill="1" applyAlignment="1">
      <alignment vertical="top"/>
    </xf>
    <xf numFmtId="181" fontId="21" fillId="0" borderId="0" xfId="0" applyNumberFormat="1" applyFont="1" applyFill="1" applyAlignment="1">
      <alignment vertical="center" shrinkToFit="1"/>
    </xf>
    <xf numFmtId="0" fontId="43" fillId="0" borderId="0" xfId="0" applyFont="1" applyFill="1" applyAlignment="1">
      <alignment vertical="center"/>
    </xf>
    <xf numFmtId="0" fontId="25" fillId="0" borderId="0" xfId="0" applyFont="1" applyFill="1" applyBorder="1" applyAlignment="1" applyProtection="1">
      <alignment vertical="top"/>
      <protection locked="0"/>
    </xf>
    <xf numFmtId="0" fontId="44" fillId="0" borderId="0" xfId="0" applyFont="1" applyFill="1" applyBorder="1" applyAlignment="1">
      <alignment horizontal="center" vertical="top"/>
    </xf>
    <xf numFmtId="0" fontId="45" fillId="0" borderId="0" xfId="0" applyFont="1" applyFill="1" applyAlignment="1">
      <alignment vertical="top"/>
    </xf>
    <xf numFmtId="0" fontId="21" fillId="0" borderId="0" xfId="0" applyFont="1" applyFill="1" applyBorder="1" applyAlignment="1">
      <alignment vertical="center"/>
    </xf>
    <xf numFmtId="20" fontId="21" fillId="0" borderId="17" xfId="0" applyNumberFormat="1" applyFont="1" applyFill="1" applyBorder="1" applyAlignment="1">
      <alignment vertical="top"/>
    </xf>
    <xf numFmtId="0" fontId="49" fillId="24" borderId="0" xfId="0" applyFont="1" applyFill="1" applyAlignment="1">
      <alignment horizontal="center" vertical="top"/>
    </xf>
    <xf numFmtId="0" fontId="21" fillId="0" borderId="0" xfId="0" applyFont="1" applyFill="1" applyBorder="1" applyAlignment="1">
      <alignment horizontal="left" vertical="center"/>
    </xf>
    <xf numFmtId="0" fontId="22" fillId="0" borderId="0" xfId="0" applyFont="1" applyFill="1" applyBorder="1" applyAlignment="1">
      <alignment horizontal="left" vertical="center"/>
    </xf>
    <xf numFmtId="0" fontId="21" fillId="0" borderId="38" xfId="0" applyFont="1" applyFill="1" applyBorder="1" applyAlignment="1">
      <alignment vertical="top"/>
    </xf>
    <xf numFmtId="0" fontId="21" fillId="0" borderId="39" xfId="0" applyFont="1" applyFill="1" applyBorder="1" applyAlignment="1">
      <alignment vertical="top"/>
    </xf>
    <xf numFmtId="0" fontId="0" fillId="0" borderId="0" xfId="0" applyFont="1" applyFill="1" applyAlignment="1">
      <alignment horizontal="center" vertical="top" textRotation="255"/>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29" fillId="0" borderId="22" xfId="0" applyFont="1" applyFill="1" applyBorder="1" applyAlignment="1">
      <alignment vertical="center"/>
    </xf>
    <xf numFmtId="0" fontId="39" fillId="0" borderId="43" xfId="0" applyFont="1" applyFill="1" applyBorder="1" applyAlignment="1">
      <alignment horizontal="center" vertical="center"/>
    </xf>
    <xf numFmtId="0" fontId="29" fillId="0" borderId="0" xfId="0" applyFont="1" applyFill="1" applyBorder="1" applyAlignment="1" applyProtection="1">
      <alignment vertical="center"/>
      <protection/>
    </xf>
    <xf numFmtId="0" fontId="0" fillId="0" borderId="43" xfId="0" applyFont="1" applyFill="1" applyBorder="1" applyAlignment="1">
      <alignment horizontal="center" vertical="center"/>
    </xf>
    <xf numFmtId="0" fontId="0" fillId="0" borderId="44" xfId="0" applyFont="1" applyFill="1" applyBorder="1" applyAlignment="1">
      <alignment horizontal="center" vertical="center"/>
    </xf>
    <xf numFmtId="0" fontId="29" fillId="0" borderId="22" xfId="0" applyFont="1" applyFill="1" applyBorder="1" applyAlignment="1" applyProtection="1">
      <alignment vertical="center"/>
      <protection/>
    </xf>
    <xf numFmtId="0" fontId="29" fillId="0" borderId="45" xfId="0" applyFont="1" applyFill="1" applyBorder="1" applyAlignment="1" applyProtection="1">
      <alignment horizontal="center" vertical="center"/>
      <protection/>
    </xf>
    <xf numFmtId="0" fontId="0" fillId="0" borderId="29" xfId="0" applyFont="1" applyFill="1" applyBorder="1" applyAlignment="1">
      <alignment horizontal="center" vertical="center"/>
    </xf>
    <xf numFmtId="0" fontId="0" fillId="0" borderId="0" xfId="0" applyFont="1" applyFill="1" applyAlignment="1">
      <alignment vertical="center"/>
    </xf>
    <xf numFmtId="0" fontId="23" fillId="0" borderId="0" xfId="0" applyFont="1" applyFill="1" applyAlignment="1">
      <alignment horizontal="center" vertical="top" textRotation="255"/>
    </xf>
    <xf numFmtId="0" fontId="45" fillId="0" borderId="0" xfId="0" applyFont="1" applyFill="1" applyAlignment="1">
      <alignment vertical="center"/>
    </xf>
    <xf numFmtId="0" fontId="22" fillId="0" borderId="40" xfId="0" applyFont="1" applyFill="1" applyBorder="1" applyAlignment="1">
      <alignment horizontal="center" vertical="center"/>
    </xf>
    <xf numFmtId="0" fontId="21" fillId="0" borderId="44" xfId="0" applyFont="1" applyFill="1" applyBorder="1" applyAlignment="1">
      <alignment vertical="center" shrinkToFit="1"/>
    </xf>
    <xf numFmtId="0" fontId="31" fillId="0" borderId="44" xfId="0" applyFont="1" applyFill="1" applyBorder="1" applyAlignment="1">
      <alignment horizontal="center" vertical="center"/>
    </xf>
    <xf numFmtId="38" fontId="29" fillId="0" borderId="19" xfId="52" applyFont="1" applyFill="1" applyBorder="1" applyAlignment="1">
      <alignment vertical="center"/>
    </xf>
    <xf numFmtId="38" fontId="51" fillId="0" borderId="20" xfId="52" applyFont="1" applyFill="1" applyBorder="1" applyAlignment="1" applyProtection="1">
      <alignment vertical="center"/>
      <protection locked="0"/>
    </xf>
    <xf numFmtId="0" fontId="52" fillId="0" borderId="19" xfId="0" applyFont="1" applyFill="1" applyBorder="1" applyAlignment="1" applyProtection="1">
      <alignment vertical="center"/>
      <protection/>
    </xf>
    <xf numFmtId="0" fontId="53" fillId="0" borderId="40" xfId="0" applyFont="1" applyFill="1" applyBorder="1" applyAlignment="1">
      <alignment horizontal="center" vertical="center" shrinkToFit="1"/>
    </xf>
    <xf numFmtId="0" fontId="54" fillId="0" borderId="0" xfId="0" applyFont="1" applyFill="1" applyBorder="1" applyAlignment="1" applyProtection="1">
      <alignment vertical="center"/>
      <protection/>
    </xf>
    <xf numFmtId="38" fontId="22" fillId="0" borderId="40" xfId="52" applyFont="1" applyFill="1" applyBorder="1" applyAlignment="1">
      <alignment horizontal="center" vertical="center"/>
    </xf>
    <xf numFmtId="38" fontId="21" fillId="0" borderId="44" xfId="52" applyFont="1" applyFill="1" applyBorder="1" applyAlignment="1">
      <alignment vertical="center" shrinkToFit="1"/>
    </xf>
    <xf numFmtId="38" fontId="51" fillId="0" borderId="16" xfId="52" applyFont="1" applyFill="1" applyBorder="1" applyAlignment="1" applyProtection="1">
      <alignment vertical="center"/>
      <protection locked="0"/>
    </xf>
    <xf numFmtId="38" fontId="55" fillId="0" borderId="19" xfId="52" applyFont="1" applyFill="1" applyBorder="1" applyAlignment="1" applyProtection="1">
      <alignment vertical="center"/>
      <protection/>
    </xf>
    <xf numFmtId="38" fontId="53" fillId="0" borderId="40" xfId="52" applyFont="1" applyFill="1" applyBorder="1" applyAlignment="1">
      <alignment horizontal="center" vertical="center" shrinkToFit="1"/>
    </xf>
    <xf numFmtId="0" fontId="45" fillId="0" borderId="46" xfId="0" applyFont="1" applyFill="1" applyBorder="1" applyAlignment="1" applyProtection="1">
      <alignment horizontal="center" vertical="center"/>
      <protection/>
    </xf>
    <xf numFmtId="0" fontId="22" fillId="0" borderId="44" xfId="0" applyFont="1" applyFill="1" applyBorder="1" applyAlignment="1">
      <alignment horizontal="center" vertical="center"/>
    </xf>
    <xf numFmtId="0" fontId="21" fillId="0" borderId="40" xfId="0" applyFont="1" applyFill="1" applyBorder="1" applyAlignment="1">
      <alignment vertical="center" shrinkToFit="1"/>
    </xf>
    <xf numFmtId="38" fontId="56" fillId="0" borderId="19" xfId="52" applyFont="1" applyFill="1" applyBorder="1" applyAlignment="1" applyProtection="1">
      <alignment vertical="center"/>
      <protection/>
    </xf>
    <xf numFmtId="0" fontId="23" fillId="0" borderId="0" xfId="0" applyFont="1" applyFill="1" applyAlignment="1">
      <alignment horizontal="center" textRotation="255"/>
    </xf>
    <xf numFmtId="0" fontId="45" fillId="0" borderId="0" xfId="0" applyFont="1" applyFill="1" applyBorder="1" applyAlignment="1" applyProtection="1">
      <alignment vertical="center"/>
      <protection/>
    </xf>
    <xf numFmtId="38" fontId="45" fillId="0" borderId="0" xfId="52" applyFont="1" applyFill="1" applyBorder="1" applyAlignment="1" applyProtection="1">
      <alignment horizontal="center" vertical="center"/>
      <protection/>
    </xf>
    <xf numFmtId="38" fontId="51" fillId="0" borderId="29" xfId="52" applyFont="1" applyFill="1" applyBorder="1" applyAlignment="1" applyProtection="1">
      <alignment vertical="center"/>
      <protection locked="0"/>
    </xf>
    <xf numFmtId="0" fontId="53" fillId="0" borderId="0" xfId="0" applyFont="1" applyFill="1" applyBorder="1" applyAlignment="1">
      <alignment horizontal="left" vertical="center" shrinkToFit="1"/>
    </xf>
    <xf numFmtId="0" fontId="56" fillId="0" borderId="19" xfId="0" applyFont="1" applyFill="1" applyBorder="1" applyAlignment="1" applyProtection="1">
      <alignment vertical="center"/>
      <protection/>
    </xf>
    <xf numFmtId="38" fontId="57" fillId="0" borderId="0" xfId="52" applyFont="1" applyFill="1" applyBorder="1" applyAlignment="1" applyProtection="1">
      <alignment horizontal="left" vertical="center" shrinkToFit="1"/>
      <protection/>
    </xf>
    <xf numFmtId="0" fontId="55" fillId="0" borderId="19" xfId="0" applyFont="1" applyFill="1" applyBorder="1" applyAlignment="1" applyProtection="1">
      <alignment vertical="center"/>
      <protection/>
    </xf>
    <xf numFmtId="0" fontId="31" fillId="0" borderId="44" xfId="0" applyFont="1" applyFill="1" applyBorder="1" applyAlignment="1">
      <alignment vertical="center"/>
    </xf>
    <xf numFmtId="38" fontId="51" fillId="0" borderId="47" xfId="52" applyFont="1" applyFill="1" applyBorder="1" applyAlignment="1" applyProtection="1">
      <alignment vertical="center"/>
      <protection locked="0"/>
    </xf>
    <xf numFmtId="0" fontId="21" fillId="0" borderId="41" xfId="0" applyFont="1" applyFill="1" applyBorder="1" applyAlignment="1">
      <alignment vertical="center" shrinkToFit="1"/>
    </xf>
    <xf numFmtId="0" fontId="31" fillId="0" borderId="41" xfId="0" applyFont="1" applyFill="1" applyBorder="1" applyAlignment="1">
      <alignment horizontal="center" vertical="center"/>
    </xf>
    <xf numFmtId="38" fontId="29" fillId="0" borderId="22" xfId="52" applyFont="1" applyFill="1" applyBorder="1" applyAlignment="1">
      <alignment vertical="center"/>
    </xf>
    <xf numFmtId="0" fontId="56" fillId="0" borderId="22" xfId="0" applyFont="1" applyFill="1" applyBorder="1" applyAlignment="1" applyProtection="1">
      <alignment vertical="center"/>
      <protection/>
    </xf>
    <xf numFmtId="0" fontId="45" fillId="0" borderId="0" xfId="0" applyFont="1" applyFill="1" applyBorder="1" applyAlignment="1">
      <alignment vertical="center"/>
    </xf>
    <xf numFmtId="0" fontId="45" fillId="0" borderId="48" xfId="0" applyFont="1" applyFill="1" applyBorder="1" applyAlignment="1">
      <alignment vertical="center"/>
    </xf>
    <xf numFmtId="0" fontId="22" fillId="0" borderId="40" xfId="0" applyFont="1" applyFill="1" applyBorder="1" applyAlignment="1" applyProtection="1">
      <alignment horizontal="center" vertical="center"/>
      <protection/>
    </xf>
    <xf numFmtId="0" fontId="45" fillId="0" borderId="49" xfId="0" applyFont="1" applyFill="1" applyBorder="1" applyAlignment="1">
      <alignment vertical="center"/>
    </xf>
    <xf numFmtId="0" fontId="58" fillId="0" borderId="0" xfId="0" applyFont="1" applyFill="1" applyBorder="1" applyAlignment="1">
      <alignment vertical="center"/>
    </xf>
    <xf numFmtId="0" fontId="45" fillId="0" borderId="50" xfId="0" applyFont="1" applyFill="1" applyBorder="1" applyAlignment="1">
      <alignment vertical="center"/>
    </xf>
    <xf numFmtId="0" fontId="55" fillId="0" borderId="22" xfId="0" applyFont="1" applyFill="1" applyBorder="1" applyAlignment="1" applyProtection="1">
      <alignment vertical="center"/>
      <protection/>
    </xf>
    <xf numFmtId="0" fontId="53" fillId="0" borderId="43" xfId="0" applyFont="1" applyFill="1" applyBorder="1" applyAlignment="1">
      <alignment horizontal="center" vertical="center" shrinkToFit="1"/>
    </xf>
    <xf numFmtId="0" fontId="22" fillId="0" borderId="49" xfId="0" applyFont="1" applyFill="1" applyBorder="1" applyAlignment="1">
      <alignment horizontal="center" vertical="center"/>
    </xf>
    <xf numFmtId="0" fontId="59" fillId="0" borderId="0" xfId="0" applyFont="1" applyFill="1" applyBorder="1" applyAlignment="1">
      <alignment horizontal="center" vertical="center"/>
    </xf>
    <xf numFmtId="38" fontId="29" fillId="0" borderId="0" xfId="52" applyFont="1" applyFill="1" applyBorder="1" applyAlignment="1">
      <alignment vertical="center"/>
    </xf>
    <xf numFmtId="38" fontId="60" fillId="0" borderId="0" xfId="52" applyFont="1" applyFill="1" applyBorder="1" applyAlignment="1" applyProtection="1">
      <alignment vertical="center"/>
      <protection locked="0"/>
    </xf>
    <xf numFmtId="38" fontId="57" fillId="0" borderId="0" xfId="52" applyFont="1" applyFill="1" applyBorder="1" applyAlignment="1" applyProtection="1">
      <alignment vertical="center"/>
      <protection/>
    </xf>
    <xf numFmtId="0" fontId="53" fillId="0" borderId="50" xfId="0" applyFont="1" applyFill="1" applyBorder="1" applyAlignment="1">
      <alignment horizontal="center" vertical="center"/>
    </xf>
    <xf numFmtId="38" fontId="61" fillId="0" borderId="0" xfId="52" applyFont="1" applyFill="1" applyBorder="1" applyAlignment="1" applyProtection="1">
      <alignment vertical="center"/>
      <protection/>
    </xf>
    <xf numFmtId="0" fontId="22" fillId="0" borderId="43" xfId="0" applyFont="1" applyFill="1" applyBorder="1" applyAlignment="1">
      <alignment horizontal="center" vertical="center"/>
    </xf>
    <xf numFmtId="0" fontId="22" fillId="0" borderId="41" xfId="0" applyFont="1" applyFill="1" applyBorder="1" applyAlignment="1">
      <alignment horizontal="center" vertical="center"/>
    </xf>
    <xf numFmtId="0" fontId="22" fillId="0" borderId="22" xfId="0" applyFont="1" applyFill="1" applyBorder="1" applyAlignment="1">
      <alignment vertical="center"/>
    </xf>
    <xf numFmtId="0" fontId="59" fillId="0" borderId="22" xfId="0" applyFont="1" applyFill="1" applyBorder="1" applyAlignment="1">
      <alignment horizontal="center" vertical="center"/>
    </xf>
    <xf numFmtId="38" fontId="60" fillId="0" borderId="22" xfId="52" applyFont="1" applyFill="1" applyBorder="1" applyAlignment="1" applyProtection="1">
      <alignment vertical="center"/>
      <protection locked="0"/>
    </xf>
    <xf numFmtId="38" fontId="61" fillId="0" borderId="22" xfId="52" applyFont="1" applyFill="1" applyBorder="1" applyAlignment="1" applyProtection="1">
      <alignment vertical="center"/>
      <protection/>
    </xf>
    <xf numFmtId="0" fontId="53" fillId="0" borderId="51" xfId="0" applyFont="1" applyFill="1" applyBorder="1" applyAlignment="1">
      <alignment horizontal="center" vertical="center"/>
    </xf>
    <xf numFmtId="38" fontId="21" fillId="0" borderId="41" xfId="52" applyFont="1" applyFill="1" applyBorder="1" applyAlignment="1">
      <alignment vertical="center" shrinkToFit="1"/>
    </xf>
    <xf numFmtId="38" fontId="51" fillId="0" borderId="32" xfId="52" applyFont="1" applyFill="1" applyBorder="1" applyAlignment="1" applyProtection="1">
      <alignment vertical="center"/>
      <protection locked="0"/>
    </xf>
    <xf numFmtId="38" fontId="53" fillId="0" borderId="43" xfId="52" applyFont="1" applyFill="1" applyBorder="1" applyAlignment="1">
      <alignment horizontal="center" vertical="center" shrinkToFit="1"/>
    </xf>
    <xf numFmtId="38" fontId="61" fillId="0" borderId="0" xfId="52" applyFont="1" applyFill="1" applyBorder="1" applyAlignment="1" applyProtection="1">
      <alignment horizontal="left" vertical="center"/>
      <protection/>
    </xf>
    <xf numFmtId="0" fontId="35" fillId="0" borderId="52" xfId="0" applyFont="1" applyFill="1" applyBorder="1" applyAlignment="1">
      <alignment horizontal="center" vertical="center"/>
    </xf>
    <xf numFmtId="38" fontId="51" fillId="0" borderId="25" xfId="52" applyFont="1" applyFill="1" applyBorder="1" applyAlignment="1">
      <alignment vertical="center"/>
    </xf>
    <xf numFmtId="38" fontId="61" fillId="0" borderId="19" xfId="52" applyFont="1" applyFill="1" applyBorder="1" applyAlignment="1" applyProtection="1">
      <alignment vertical="center"/>
      <protection/>
    </xf>
    <xf numFmtId="0" fontId="22" fillId="0" borderId="40" xfId="0" applyFont="1" applyFill="1" applyBorder="1" applyAlignment="1" applyProtection="1">
      <alignment vertical="center"/>
      <protection/>
    </xf>
    <xf numFmtId="38" fontId="0" fillId="0" borderId="0" xfId="0" applyNumberFormat="1" applyFont="1" applyFill="1" applyBorder="1" applyAlignment="1" applyProtection="1">
      <alignment vertical="center"/>
      <protection/>
    </xf>
    <xf numFmtId="0" fontId="22" fillId="0" borderId="0" xfId="0" applyFont="1" applyFill="1" applyBorder="1" applyAlignment="1" applyProtection="1">
      <alignment vertical="center"/>
      <protection/>
    </xf>
    <xf numFmtId="0" fontId="21" fillId="0" borderId="0" xfId="0" applyFont="1" applyFill="1" applyBorder="1" applyAlignment="1" applyProtection="1">
      <alignment vertical="center"/>
      <protection/>
    </xf>
    <xf numFmtId="38" fontId="62" fillId="0" borderId="0" xfId="52" applyFont="1" applyFill="1" applyBorder="1" applyAlignment="1" applyProtection="1">
      <alignment vertical="center"/>
      <protection/>
    </xf>
    <xf numFmtId="38" fontId="32" fillId="0" borderId="0" xfId="52" applyFont="1" applyFill="1" applyBorder="1" applyAlignment="1" applyProtection="1">
      <alignment vertical="center"/>
      <protection/>
    </xf>
    <xf numFmtId="38" fontId="55" fillId="0" borderId="0" xfId="52" applyFont="1" applyFill="1" applyBorder="1" applyAlignment="1" applyProtection="1">
      <alignment vertical="center"/>
      <protection/>
    </xf>
    <xf numFmtId="0" fontId="22" fillId="0" borderId="0" xfId="0" applyFont="1" applyFill="1" applyBorder="1" applyAlignment="1" applyProtection="1">
      <alignment horizontal="center" vertical="center"/>
      <protection/>
    </xf>
    <xf numFmtId="38" fontId="22" fillId="0" borderId="0" xfId="52" applyFont="1" applyFill="1" applyBorder="1" applyAlignment="1" applyProtection="1">
      <alignment vertical="center"/>
      <protection/>
    </xf>
    <xf numFmtId="38" fontId="21" fillId="0" borderId="0" xfId="52" applyFont="1" applyFill="1" applyBorder="1" applyAlignment="1" applyProtection="1">
      <alignment vertical="center"/>
      <protection/>
    </xf>
    <xf numFmtId="0" fontId="31" fillId="0" borderId="0" xfId="0" applyFont="1" applyFill="1" applyBorder="1" applyAlignment="1" applyProtection="1">
      <alignment horizontal="center" vertical="center"/>
      <protection/>
    </xf>
    <xf numFmtId="38" fontId="51" fillId="0" borderId="0" xfId="52" applyFont="1" applyFill="1" applyBorder="1" applyAlignment="1" applyProtection="1">
      <alignment vertical="center"/>
      <protection/>
    </xf>
    <xf numFmtId="38" fontId="53" fillId="0" borderId="0" xfId="52" applyFont="1" applyFill="1" applyBorder="1" applyAlignment="1" applyProtection="1">
      <alignment vertical="center"/>
      <protection/>
    </xf>
    <xf numFmtId="0" fontId="45" fillId="0" borderId="0" xfId="0" applyFont="1" applyFill="1" applyBorder="1" applyAlignment="1" applyProtection="1">
      <alignment horizontal="center" vertical="center"/>
      <protection/>
    </xf>
    <xf numFmtId="38" fontId="45" fillId="0" borderId="0" xfId="52" applyFont="1" applyFill="1" applyBorder="1" applyAlignment="1" applyProtection="1">
      <alignment vertical="center"/>
      <protection/>
    </xf>
    <xf numFmtId="38" fontId="47" fillId="0" borderId="27" xfId="52" applyFont="1" applyFill="1" applyBorder="1" applyAlignment="1" applyProtection="1">
      <alignment vertical="center"/>
      <protection/>
    </xf>
    <xf numFmtId="38" fontId="51" fillId="0" borderId="42" xfId="52" applyFont="1" applyFill="1" applyBorder="1" applyAlignment="1" applyProtection="1">
      <alignment vertical="center"/>
      <protection locked="0"/>
    </xf>
    <xf numFmtId="0" fontId="45" fillId="0" borderId="24" xfId="0" applyFont="1" applyFill="1" applyBorder="1" applyAlignment="1" applyProtection="1">
      <alignment vertical="center"/>
      <protection/>
    </xf>
    <xf numFmtId="38" fontId="22" fillId="0" borderId="40" xfId="52" applyFont="1" applyFill="1" applyBorder="1" applyAlignment="1">
      <alignment vertical="center"/>
    </xf>
    <xf numFmtId="38" fontId="45" fillId="0" borderId="24" xfId="52" applyFont="1" applyFill="1" applyBorder="1" applyAlignment="1" applyProtection="1">
      <alignment horizontal="center" vertical="center"/>
      <protection/>
    </xf>
    <xf numFmtId="0" fontId="22" fillId="0" borderId="44" xfId="0" applyFont="1" applyFill="1" applyBorder="1" applyAlignment="1">
      <alignment vertical="center"/>
    </xf>
    <xf numFmtId="0" fontId="22" fillId="0" borderId="53" xfId="0" applyFont="1" applyFill="1" applyBorder="1" applyAlignment="1">
      <alignment vertical="center"/>
    </xf>
    <xf numFmtId="0" fontId="21" fillId="0" borderId="24" xfId="0" applyFont="1" applyFill="1" applyBorder="1" applyAlignment="1">
      <alignment vertical="center" shrinkToFit="1"/>
    </xf>
    <xf numFmtId="0" fontId="31" fillId="0" borderId="24" xfId="0" applyFont="1" applyFill="1" applyBorder="1" applyAlignment="1">
      <alignment horizontal="center" vertical="center"/>
    </xf>
    <xf numFmtId="38" fontId="29" fillId="0" borderId="24" xfId="52" applyFont="1" applyFill="1" applyBorder="1" applyAlignment="1">
      <alignment vertical="center"/>
    </xf>
    <xf numFmtId="38" fontId="32" fillId="0" borderId="31" xfId="52" applyFont="1" applyFill="1" applyBorder="1" applyAlignment="1" applyProtection="1">
      <alignment vertical="center"/>
      <protection locked="0"/>
    </xf>
    <xf numFmtId="38" fontId="61" fillId="0" borderId="24" xfId="52" applyFont="1" applyFill="1" applyBorder="1" applyAlignment="1" applyProtection="1">
      <alignment vertical="center"/>
      <protection/>
    </xf>
    <xf numFmtId="0" fontId="53" fillId="0" borderId="48" xfId="0" applyFont="1" applyFill="1" applyBorder="1" applyAlignment="1">
      <alignment horizontal="center" vertical="center" shrinkToFit="1"/>
    </xf>
    <xf numFmtId="0" fontId="22" fillId="0" borderId="49" xfId="0" applyFont="1" applyFill="1" applyBorder="1" applyAlignment="1">
      <alignment vertical="center"/>
    </xf>
    <xf numFmtId="0" fontId="31" fillId="0" borderId="0" xfId="0" applyFont="1" applyFill="1" applyBorder="1" applyAlignment="1">
      <alignment horizontal="center" vertical="center"/>
    </xf>
    <xf numFmtId="0" fontId="22" fillId="0" borderId="41" xfId="0" applyFont="1" applyFill="1" applyBorder="1" applyAlignment="1">
      <alignment vertical="center"/>
    </xf>
    <xf numFmtId="0" fontId="31" fillId="0" borderId="22" xfId="0" applyFont="1" applyFill="1" applyBorder="1" applyAlignment="1">
      <alignment horizontal="center" vertical="center"/>
    </xf>
    <xf numFmtId="0" fontId="63" fillId="0" borderId="19" xfId="0" applyFont="1" applyFill="1" applyBorder="1" applyAlignment="1" applyProtection="1">
      <alignment vertical="center"/>
      <protection/>
    </xf>
    <xf numFmtId="0" fontId="45" fillId="0" borderId="40" xfId="0" applyFont="1" applyFill="1" applyBorder="1" applyAlignment="1" applyProtection="1">
      <alignment vertical="center"/>
      <protection/>
    </xf>
    <xf numFmtId="38" fontId="64" fillId="0" borderId="19" xfId="52" applyFont="1" applyFill="1" applyBorder="1" applyAlignment="1" applyProtection="1">
      <alignment vertical="center"/>
      <protection/>
    </xf>
    <xf numFmtId="0" fontId="45" fillId="0" borderId="22" xfId="0" applyFont="1" applyFill="1" applyBorder="1" applyAlignment="1" applyProtection="1">
      <alignment vertical="center"/>
      <protection/>
    </xf>
    <xf numFmtId="0" fontId="22" fillId="0" borderId="43" xfId="0" applyFont="1" applyFill="1" applyBorder="1" applyAlignment="1">
      <alignment vertical="center"/>
    </xf>
    <xf numFmtId="38" fontId="45" fillId="0" borderId="22" xfId="52" applyFont="1" applyFill="1" applyBorder="1" applyAlignment="1" applyProtection="1">
      <alignment vertical="center"/>
      <protection/>
    </xf>
    <xf numFmtId="38" fontId="63" fillId="0" borderId="19" xfId="52" applyFont="1" applyFill="1" applyBorder="1" applyAlignment="1" applyProtection="1">
      <alignment vertical="center"/>
      <protection/>
    </xf>
    <xf numFmtId="0" fontId="50" fillId="0" borderId="0" xfId="0" applyFont="1" applyFill="1" applyBorder="1" applyAlignment="1">
      <alignment horizontal="center" vertical="center" textRotation="255"/>
    </xf>
    <xf numFmtId="0" fontId="22" fillId="0" borderId="0" xfId="0" applyFont="1" applyFill="1" applyBorder="1" applyAlignment="1">
      <alignment horizontal="center" vertical="center"/>
    </xf>
    <xf numFmtId="38" fontId="22" fillId="0" borderId="0" xfId="52" applyFont="1" applyFill="1" applyBorder="1" applyAlignment="1">
      <alignment vertical="center" shrinkToFit="1"/>
    </xf>
    <xf numFmtId="0" fontId="43" fillId="0" borderId="0" xfId="0" applyFont="1" applyFill="1" applyBorder="1" applyAlignment="1">
      <alignment horizontal="center" vertical="center" shrinkToFit="1"/>
    </xf>
    <xf numFmtId="38" fontId="53" fillId="0" borderId="0" xfId="52" applyFont="1" applyFill="1" applyBorder="1" applyAlignment="1">
      <alignment horizontal="center" vertical="center" shrinkToFit="1"/>
    </xf>
    <xf numFmtId="0" fontId="22" fillId="0" borderId="0" xfId="0" applyFont="1" applyFill="1" applyBorder="1" applyAlignment="1">
      <alignment vertical="center" shrinkToFit="1"/>
    </xf>
    <xf numFmtId="0" fontId="53" fillId="0" borderId="0" xfId="0" applyFont="1" applyFill="1" applyBorder="1" applyAlignment="1">
      <alignment horizontal="center" vertical="center" shrinkToFit="1"/>
    </xf>
    <xf numFmtId="0" fontId="35" fillId="0" borderId="0" xfId="0" applyFont="1" applyFill="1" applyBorder="1" applyAlignment="1">
      <alignment horizontal="center" vertical="center"/>
    </xf>
    <xf numFmtId="38" fontId="29" fillId="0" borderId="0" xfId="0" applyNumberFormat="1" applyFont="1" applyFill="1" applyBorder="1" applyAlignment="1">
      <alignment vertical="center" shrinkToFit="1"/>
    </xf>
    <xf numFmtId="0" fontId="29" fillId="0" borderId="0" xfId="0" applyFont="1" applyFill="1" applyBorder="1" applyAlignment="1">
      <alignment vertical="center" shrinkToFit="1"/>
    </xf>
    <xf numFmtId="38" fontId="60" fillId="0" borderId="0" xfId="52" applyFont="1" applyFill="1" applyBorder="1" applyAlignment="1">
      <alignment vertical="center"/>
    </xf>
    <xf numFmtId="0" fontId="21" fillId="0" borderId="0" xfId="0" applyFont="1" applyFill="1" applyBorder="1" applyAlignment="1">
      <alignment horizontal="right" vertical="center"/>
    </xf>
    <xf numFmtId="0" fontId="31" fillId="0" borderId="0" xfId="0" applyFont="1" applyAlignment="1">
      <alignment/>
    </xf>
    <xf numFmtId="0" fontId="22" fillId="0" borderId="0" xfId="0" applyFont="1" applyFill="1" applyAlignment="1">
      <alignment vertical="center"/>
    </xf>
    <xf numFmtId="38" fontId="58" fillId="0" borderId="0" xfId="52" applyFont="1" applyFill="1" applyBorder="1" applyAlignment="1">
      <alignment vertical="center"/>
    </xf>
    <xf numFmtId="0" fontId="21" fillId="0" borderId="0" xfId="0" applyFont="1" applyFill="1" applyAlignment="1">
      <alignment horizontal="right" vertical="center"/>
    </xf>
    <xf numFmtId="0" fontId="0" fillId="0" borderId="0" xfId="0" applyFont="1" applyFill="1" applyAlignment="1">
      <alignment vertical="center"/>
    </xf>
    <xf numFmtId="0" fontId="65" fillId="0" borderId="0" xfId="0" applyFont="1" applyFill="1" applyAlignment="1">
      <alignment vertical="center"/>
    </xf>
    <xf numFmtId="38" fontId="58" fillId="0" borderId="0" xfId="52" applyFont="1" applyFill="1" applyBorder="1" applyAlignment="1" applyProtection="1">
      <alignment vertical="center"/>
      <protection/>
    </xf>
    <xf numFmtId="0" fontId="45" fillId="0" borderId="0" xfId="0" applyFont="1" applyFill="1" applyAlignment="1" applyProtection="1">
      <alignment vertical="center"/>
      <protection locked="0"/>
    </xf>
    <xf numFmtId="0" fontId="66" fillId="0" borderId="37" xfId="0" applyFont="1" applyFill="1" applyBorder="1" applyAlignment="1">
      <alignment horizontal="center" vertical="top" shrinkToFit="1"/>
    </xf>
    <xf numFmtId="0" fontId="0" fillId="0" borderId="0" xfId="0" applyFill="1" applyBorder="1" applyAlignment="1">
      <alignment vertical="top"/>
    </xf>
    <xf numFmtId="183" fontId="21" fillId="0" borderId="0" xfId="0" applyNumberFormat="1" applyFont="1" applyFill="1" applyAlignment="1">
      <alignment vertical="center" shrinkToFit="1"/>
    </xf>
    <xf numFmtId="49" fontId="67" fillId="0" borderId="0" xfId="0" applyNumberFormat="1" applyFont="1" applyFill="1" applyBorder="1" applyAlignment="1">
      <alignment horizontal="center" vertical="top"/>
    </xf>
    <xf numFmtId="0" fontId="21" fillId="0" borderId="54" xfId="0" applyFont="1" applyFill="1" applyBorder="1" applyAlignment="1">
      <alignment vertical="top"/>
    </xf>
    <xf numFmtId="0" fontId="68" fillId="0" borderId="55" xfId="0" applyFont="1" applyFill="1" applyBorder="1" applyAlignment="1">
      <alignment vertical="top"/>
    </xf>
    <xf numFmtId="0" fontId="21" fillId="0" borderId="17" xfId="0" applyFont="1" applyFill="1" applyBorder="1" applyAlignment="1">
      <alignment vertical="top"/>
    </xf>
    <xf numFmtId="0" fontId="31" fillId="0" borderId="22" xfId="0" applyFont="1" applyFill="1" applyBorder="1" applyAlignment="1">
      <alignment vertical="top"/>
    </xf>
    <xf numFmtId="0" fontId="31" fillId="0" borderId="56" xfId="0" applyFont="1" applyFill="1" applyBorder="1" applyAlignment="1">
      <alignment vertical="top"/>
    </xf>
    <xf numFmtId="0" fontId="50" fillId="0" borderId="43" xfId="0" applyFont="1" applyFill="1" applyBorder="1" applyAlignment="1">
      <alignment horizontal="center" vertical="center"/>
    </xf>
    <xf numFmtId="0" fontId="50" fillId="0" borderId="0" xfId="0" applyFont="1" applyFill="1" applyBorder="1" applyAlignment="1">
      <alignment horizontal="center" vertical="center"/>
    </xf>
    <xf numFmtId="0" fontId="0" fillId="0" borderId="40" xfId="0" applyFont="1" applyFill="1" applyBorder="1" applyAlignment="1">
      <alignment horizontal="center" vertical="center"/>
    </xf>
    <xf numFmtId="0" fontId="29" fillId="0" borderId="52" xfId="0" applyFont="1" applyFill="1" applyBorder="1" applyAlignment="1" applyProtection="1">
      <alignment vertical="center"/>
      <protection/>
    </xf>
    <xf numFmtId="0" fontId="0" fillId="0" borderId="52"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11" xfId="0" applyFont="1" applyFill="1" applyBorder="1" applyAlignment="1">
      <alignment horizontal="center" vertical="center"/>
    </xf>
    <xf numFmtId="0" fontId="29" fillId="0" borderId="41" xfId="0" applyFont="1" applyFill="1" applyBorder="1" applyAlignment="1">
      <alignment horizontal="center" vertical="center"/>
    </xf>
    <xf numFmtId="0" fontId="29" fillId="0" borderId="51" xfId="0" applyFont="1" applyFill="1" applyBorder="1" applyAlignment="1" applyProtection="1">
      <alignment vertical="center"/>
      <protection/>
    </xf>
    <xf numFmtId="0" fontId="0" fillId="0" borderId="51" xfId="0" applyFont="1" applyFill="1" applyBorder="1" applyAlignment="1">
      <alignment horizontal="center" vertical="center"/>
    </xf>
    <xf numFmtId="0" fontId="61" fillId="0" borderId="30" xfId="0" applyFont="1" applyFill="1" applyBorder="1" applyAlignment="1" applyProtection="1">
      <alignment vertical="center"/>
      <protection/>
    </xf>
    <xf numFmtId="0" fontId="53" fillId="0" borderId="46" xfId="0" applyFont="1" applyFill="1" applyBorder="1" applyAlignment="1">
      <alignment horizontal="center" vertical="center"/>
    </xf>
    <xf numFmtId="0" fontId="31" fillId="0" borderId="19" xfId="0" applyFont="1" applyFill="1" applyBorder="1" applyAlignment="1">
      <alignment horizontal="center" vertical="center"/>
    </xf>
    <xf numFmtId="0" fontId="64" fillId="0" borderId="52" xfId="0" applyFont="1" applyFill="1" applyBorder="1" applyAlignment="1" applyProtection="1">
      <alignment vertical="center"/>
      <protection/>
    </xf>
    <xf numFmtId="0" fontId="53" fillId="0" borderId="52" xfId="0" applyFont="1" applyFill="1" applyBorder="1" applyAlignment="1">
      <alignment horizontal="center" vertical="center" shrinkToFit="1"/>
    </xf>
    <xf numFmtId="0" fontId="37" fillId="0" borderId="46" xfId="0" applyFont="1" applyFill="1" applyBorder="1" applyAlignment="1">
      <alignment horizontal="center" vertical="center"/>
    </xf>
    <xf numFmtId="0" fontId="59" fillId="0" borderId="44" xfId="0" applyFont="1" applyFill="1" applyBorder="1" applyAlignment="1">
      <alignment vertical="center"/>
    </xf>
    <xf numFmtId="0" fontId="53" fillId="0" borderId="0" xfId="0" applyFont="1" applyFill="1" applyBorder="1" applyAlignment="1">
      <alignment horizontal="center" vertical="center"/>
    </xf>
    <xf numFmtId="0" fontId="21" fillId="0" borderId="43" xfId="0" applyFont="1" applyFill="1" applyBorder="1" applyAlignment="1">
      <alignment vertical="center" shrinkToFit="1"/>
    </xf>
    <xf numFmtId="0" fontId="37" fillId="0" borderId="0" xfId="0" applyFont="1" applyFill="1" applyBorder="1" applyAlignment="1">
      <alignment horizontal="center" vertical="center"/>
    </xf>
    <xf numFmtId="38" fontId="64" fillId="0" borderId="52" xfId="52" applyFont="1" applyFill="1" applyBorder="1" applyAlignment="1" applyProtection="1">
      <alignment vertical="center"/>
      <protection/>
    </xf>
    <xf numFmtId="0" fontId="64" fillId="0" borderId="30" xfId="0" applyFont="1" applyFill="1" applyBorder="1" applyAlignment="1" applyProtection="1">
      <alignment vertical="center"/>
      <protection/>
    </xf>
    <xf numFmtId="0" fontId="61" fillId="0" borderId="52" xfId="0" applyFont="1" applyFill="1" applyBorder="1" applyAlignment="1" applyProtection="1">
      <alignment vertical="center"/>
      <protection/>
    </xf>
    <xf numFmtId="0" fontId="22" fillId="0" borderId="53" xfId="0" applyFont="1" applyFill="1" applyBorder="1" applyAlignment="1">
      <alignment horizontal="center" vertical="center"/>
    </xf>
    <xf numFmtId="38" fontId="51" fillId="0" borderId="31" xfId="52" applyFont="1" applyFill="1" applyBorder="1" applyAlignment="1" applyProtection="1">
      <alignment vertical="center"/>
      <protection locked="0"/>
    </xf>
    <xf numFmtId="38" fontId="64" fillId="0" borderId="24" xfId="52" applyFont="1" applyFill="1" applyBorder="1" applyAlignment="1" applyProtection="1">
      <alignment vertical="center"/>
      <protection/>
    </xf>
    <xf numFmtId="38" fontId="51" fillId="0" borderId="0" xfId="52" applyFont="1" applyFill="1" applyBorder="1" applyAlignment="1" applyProtection="1">
      <alignment vertical="center"/>
      <protection locked="0"/>
    </xf>
    <xf numFmtId="38" fontId="64" fillId="0" borderId="0" xfId="52" applyFont="1" applyFill="1" applyBorder="1" applyAlignment="1" applyProtection="1">
      <alignment vertical="center"/>
      <protection/>
    </xf>
    <xf numFmtId="0" fontId="53" fillId="0" borderId="50" xfId="0" applyFont="1" applyFill="1" applyBorder="1" applyAlignment="1">
      <alignment horizontal="center" vertical="center" shrinkToFit="1"/>
    </xf>
    <xf numFmtId="38" fontId="53" fillId="0" borderId="52" xfId="52" applyFont="1" applyFill="1" applyBorder="1" applyAlignment="1">
      <alignment horizontal="center" vertical="center" shrinkToFit="1"/>
    </xf>
    <xf numFmtId="0" fontId="53" fillId="0" borderId="51" xfId="0" applyFont="1" applyFill="1" applyBorder="1" applyAlignment="1">
      <alignment horizontal="center" vertical="center" shrinkToFit="1"/>
    </xf>
    <xf numFmtId="0" fontId="0" fillId="0" borderId="0" xfId="0" applyFill="1" applyBorder="1" applyAlignment="1">
      <alignment vertical="center"/>
    </xf>
    <xf numFmtId="38" fontId="37" fillId="0" borderId="0" xfId="52" applyFont="1" applyFill="1" applyBorder="1" applyAlignment="1">
      <alignment horizontal="center" vertical="center"/>
    </xf>
    <xf numFmtId="0" fontId="22" fillId="0" borderId="49" xfId="0" applyFont="1" applyFill="1" applyBorder="1" applyAlignment="1" applyProtection="1">
      <alignment horizontal="center" vertical="center"/>
      <protection/>
    </xf>
    <xf numFmtId="0" fontId="33" fillId="0" borderId="0" xfId="0" applyFont="1" applyFill="1" applyBorder="1" applyAlignment="1" applyProtection="1">
      <alignment vertical="center"/>
      <protection/>
    </xf>
    <xf numFmtId="38" fontId="70" fillId="0" borderId="0" xfId="52" applyFont="1" applyFill="1" applyBorder="1" applyAlignment="1" applyProtection="1">
      <alignment vertical="center"/>
      <protection/>
    </xf>
    <xf numFmtId="0" fontId="21" fillId="0" borderId="45" xfId="0" applyFont="1" applyFill="1" applyBorder="1" applyAlignment="1">
      <alignment vertical="center" shrinkToFit="1"/>
    </xf>
    <xf numFmtId="0" fontId="53" fillId="0" borderId="45" xfId="0" applyFont="1" applyFill="1" applyBorder="1" applyAlignment="1">
      <alignment horizontal="center" vertical="center" shrinkToFit="1"/>
    </xf>
    <xf numFmtId="38" fontId="53" fillId="0" borderId="50" xfId="52" applyFont="1" applyFill="1" applyBorder="1" applyAlignment="1">
      <alignment horizontal="center" vertical="center" shrinkToFit="1"/>
    </xf>
    <xf numFmtId="38" fontId="21" fillId="0" borderId="40" xfId="52" applyFont="1" applyFill="1" applyBorder="1" applyAlignment="1">
      <alignment vertical="center" shrinkToFit="1"/>
    </xf>
    <xf numFmtId="0" fontId="22" fillId="0" borderId="40" xfId="0" applyFont="1" applyFill="1" applyBorder="1" applyAlignment="1" applyProtection="1">
      <alignment vertical="center" shrinkToFit="1"/>
      <protection/>
    </xf>
    <xf numFmtId="0" fontId="71" fillId="0" borderId="30" xfId="0" applyFont="1" applyFill="1" applyBorder="1" applyAlignment="1" applyProtection="1">
      <alignment vertical="center"/>
      <protection/>
    </xf>
    <xf numFmtId="0" fontId="37" fillId="0" borderId="40" xfId="0" applyFont="1" applyFill="1" applyBorder="1" applyAlignment="1">
      <alignment horizontal="center" vertical="center"/>
    </xf>
    <xf numFmtId="0" fontId="58" fillId="0" borderId="0" xfId="0" applyFont="1" applyFill="1" applyBorder="1" applyAlignment="1">
      <alignment horizontal="center" vertical="center"/>
    </xf>
    <xf numFmtId="38" fontId="21" fillId="0" borderId="24" xfId="52" applyFont="1" applyFill="1" applyBorder="1" applyAlignment="1">
      <alignment vertical="center" shrinkToFit="1"/>
    </xf>
    <xf numFmtId="0" fontId="72" fillId="0" borderId="49" xfId="0" applyFont="1" applyFill="1" applyBorder="1" applyAlignment="1" applyProtection="1">
      <alignment vertical="center"/>
      <protection/>
    </xf>
    <xf numFmtId="0" fontId="53" fillId="0" borderId="0" xfId="0" applyFont="1" applyFill="1" applyBorder="1" applyAlignment="1" applyProtection="1">
      <alignment horizontal="center" vertical="center"/>
      <protection/>
    </xf>
    <xf numFmtId="38" fontId="73" fillId="0" borderId="0" xfId="52" applyFont="1" applyFill="1" applyBorder="1" applyAlignment="1" applyProtection="1">
      <alignment vertical="center"/>
      <protection/>
    </xf>
    <xf numFmtId="0" fontId="53" fillId="0" borderId="50" xfId="0" applyFont="1" applyFill="1" applyBorder="1" applyAlignment="1" applyProtection="1">
      <alignment vertical="center" shrinkToFit="1"/>
      <protection/>
    </xf>
    <xf numFmtId="38" fontId="22" fillId="0" borderId="41" xfId="52" applyFont="1" applyFill="1" applyBorder="1" applyAlignment="1">
      <alignment horizontal="center" vertical="center"/>
    </xf>
    <xf numFmtId="38" fontId="21" fillId="0" borderId="22" xfId="52" applyFont="1" applyFill="1" applyBorder="1" applyAlignment="1">
      <alignment vertical="center" shrinkToFit="1"/>
    </xf>
    <xf numFmtId="38" fontId="64" fillId="0" borderId="22" xfId="52" applyFont="1" applyFill="1" applyBorder="1" applyAlignment="1" applyProtection="1">
      <alignment vertical="center"/>
      <protection/>
    </xf>
    <xf numFmtId="0" fontId="31" fillId="0" borderId="46" xfId="0" applyFont="1" applyFill="1" applyBorder="1" applyAlignment="1">
      <alignment horizontal="center" vertical="center"/>
    </xf>
    <xf numFmtId="0" fontId="22" fillId="0" borderId="41" xfId="0" applyFont="1" applyFill="1" applyBorder="1" applyAlignment="1" applyProtection="1">
      <alignment horizontal="center" vertical="center"/>
      <protection/>
    </xf>
    <xf numFmtId="0" fontId="22" fillId="0" borderId="22" xfId="0" applyFont="1" applyFill="1" applyBorder="1" applyAlignment="1" applyProtection="1">
      <alignment vertical="center"/>
      <protection/>
    </xf>
    <xf numFmtId="0" fontId="43" fillId="0" borderId="22" xfId="0" applyFont="1" applyFill="1" applyBorder="1" applyAlignment="1" applyProtection="1">
      <alignment horizontal="center" vertical="center"/>
      <protection/>
    </xf>
    <xf numFmtId="38" fontId="70" fillId="0" borderId="22" xfId="52" applyFont="1" applyFill="1" applyBorder="1" applyAlignment="1" applyProtection="1">
      <alignment vertical="center"/>
      <protection/>
    </xf>
    <xf numFmtId="38" fontId="70" fillId="0" borderId="52" xfId="52" applyFont="1" applyFill="1" applyBorder="1" applyAlignment="1" applyProtection="1">
      <alignment horizontal="right" vertical="center"/>
      <protection/>
    </xf>
    <xf numFmtId="38" fontId="58" fillId="0" borderId="40" xfId="52" applyFont="1" applyFill="1" applyBorder="1" applyAlignment="1" applyProtection="1">
      <alignment horizontal="center" vertical="center"/>
      <protection/>
    </xf>
    <xf numFmtId="38" fontId="58" fillId="0" borderId="43" xfId="52" applyFont="1" applyFill="1" applyBorder="1" applyAlignment="1" applyProtection="1">
      <alignment horizontal="center" vertical="center"/>
      <protection/>
    </xf>
    <xf numFmtId="38" fontId="51" fillId="0" borderId="32" xfId="52" applyFont="1" applyFill="1" applyBorder="1" applyAlignment="1">
      <alignment vertical="center"/>
    </xf>
    <xf numFmtId="38" fontId="70" fillId="0" borderId="51" xfId="52" applyFont="1" applyFill="1" applyBorder="1" applyAlignment="1" applyProtection="1">
      <alignment horizontal="right" vertical="center"/>
      <protection/>
    </xf>
    <xf numFmtId="38" fontId="58" fillId="0" borderId="0" xfId="52" applyFont="1" applyFill="1" applyBorder="1" applyAlignment="1" applyProtection="1">
      <alignment horizontal="center" vertical="center"/>
      <protection/>
    </xf>
    <xf numFmtId="0" fontId="31" fillId="0" borderId="0" xfId="0" applyFont="1" applyFill="1" applyBorder="1" applyAlignment="1" applyProtection="1">
      <alignment vertical="center"/>
      <protection locked="0"/>
    </xf>
    <xf numFmtId="0" fontId="74" fillId="0" borderId="0" xfId="0" applyFont="1" applyFill="1" applyAlignment="1">
      <alignment vertical="center"/>
    </xf>
    <xf numFmtId="38" fontId="45" fillId="0" borderId="0" xfId="52" applyFont="1" applyFill="1" applyBorder="1" applyAlignment="1">
      <alignment vertical="center"/>
    </xf>
    <xf numFmtId="0" fontId="31" fillId="0" borderId="0" xfId="0" applyFont="1" applyFill="1" applyAlignment="1">
      <alignment vertical="center"/>
    </xf>
    <xf numFmtId="0" fontId="75" fillId="0" borderId="0" xfId="0" applyFont="1" applyFill="1" applyBorder="1" applyAlignment="1" applyProtection="1">
      <alignment horizontal="right" vertical="center"/>
      <protection/>
    </xf>
    <xf numFmtId="0" fontId="37" fillId="0" borderId="0" xfId="0" applyFont="1" applyFill="1" applyBorder="1" applyAlignment="1">
      <alignment vertical="center"/>
    </xf>
    <xf numFmtId="0" fontId="36" fillId="0" borderId="0" xfId="0" applyFont="1" applyFill="1" applyAlignment="1">
      <alignment vertical="center"/>
    </xf>
    <xf numFmtId="0" fontId="31" fillId="0" borderId="0" xfId="0" applyFont="1" applyFill="1" applyBorder="1" applyAlignment="1">
      <alignment vertical="top"/>
    </xf>
    <xf numFmtId="0" fontId="45" fillId="0" borderId="43" xfId="0" applyFont="1" applyFill="1" applyBorder="1" applyAlignment="1" applyProtection="1">
      <alignment horizontal="left" vertical="center"/>
      <protection/>
    </xf>
    <xf numFmtId="0" fontId="23" fillId="0" borderId="0" xfId="0" applyFont="1" applyFill="1" applyBorder="1" applyAlignment="1">
      <alignment horizontal="center" vertical="top" textRotation="255"/>
    </xf>
    <xf numFmtId="0" fontId="23" fillId="0" borderId="0" xfId="0" applyFont="1" applyAlignment="1">
      <alignment/>
    </xf>
    <xf numFmtId="0" fontId="22" fillId="0" borderId="19" xfId="0" applyFont="1" applyFill="1" applyBorder="1" applyAlignment="1">
      <alignment horizontal="center" vertical="center"/>
    </xf>
    <xf numFmtId="0" fontId="22" fillId="0" borderId="46" xfId="0" applyFont="1" applyFill="1" applyBorder="1" applyAlignment="1" applyProtection="1">
      <alignment horizontal="center" vertical="center"/>
      <protection/>
    </xf>
    <xf numFmtId="0" fontId="43" fillId="0" borderId="44" xfId="0" applyFont="1" applyFill="1" applyBorder="1" applyAlignment="1">
      <alignment horizontal="center" vertical="center"/>
    </xf>
    <xf numFmtId="38" fontId="22" fillId="0" borderId="0" xfId="52" applyFont="1" applyFill="1" applyBorder="1" applyAlignment="1" applyProtection="1">
      <alignment horizontal="center" vertical="center"/>
      <protection/>
    </xf>
    <xf numFmtId="38" fontId="32" fillId="0" borderId="0" xfId="52" applyFont="1" applyFill="1" applyBorder="1" applyAlignment="1" applyProtection="1">
      <alignment vertical="center"/>
      <protection locked="0"/>
    </xf>
    <xf numFmtId="38" fontId="61" fillId="0" borderId="52" xfId="52" applyFont="1" applyFill="1" applyBorder="1" applyAlignment="1" applyProtection="1">
      <alignment vertical="center"/>
      <protection/>
    </xf>
    <xf numFmtId="0" fontId="22" fillId="0" borderId="53" xfId="0" applyFont="1" applyFill="1" applyBorder="1" applyAlignment="1" applyProtection="1">
      <alignment horizontal="center" vertical="center"/>
      <protection/>
    </xf>
    <xf numFmtId="0" fontId="33" fillId="0" borderId="24" xfId="0" applyFont="1" applyFill="1" applyBorder="1" applyAlignment="1" applyProtection="1">
      <alignment vertical="center"/>
      <protection/>
    </xf>
    <xf numFmtId="0" fontId="43" fillId="0" borderId="24" xfId="0" applyFont="1" applyFill="1" applyBorder="1" applyAlignment="1" applyProtection="1">
      <alignment horizontal="center" vertical="center"/>
      <protection/>
    </xf>
    <xf numFmtId="38" fontId="70" fillId="0" borderId="24" xfId="52" applyFont="1" applyFill="1" applyBorder="1" applyAlignment="1" applyProtection="1">
      <alignment vertical="center"/>
      <protection/>
    </xf>
    <xf numFmtId="38" fontId="51" fillId="0" borderId="24" xfId="52" applyFont="1" applyFill="1" applyBorder="1" applyAlignment="1" applyProtection="1">
      <alignment vertical="center"/>
      <protection/>
    </xf>
    <xf numFmtId="38" fontId="63" fillId="0" borderId="24" xfId="52" applyFont="1" applyFill="1" applyBorder="1" applyAlignment="1" applyProtection="1">
      <alignment vertical="center"/>
      <protection/>
    </xf>
    <xf numFmtId="0" fontId="53" fillId="0" borderId="48" xfId="0" applyFont="1" applyFill="1" applyBorder="1" applyAlignment="1" applyProtection="1">
      <alignment horizontal="center" vertical="center" shrinkToFit="1"/>
      <protection/>
    </xf>
    <xf numFmtId="38" fontId="32" fillId="0" borderId="24" xfId="52" applyFont="1" applyFill="1" applyBorder="1" applyAlignment="1" applyProtection="1">
      <alignment vertical="center"/>
      <protection locked="0"/>
    </xf>
    <xf numFmtId="0" fontId="43" fillId="0" borderId="0" xfId="0" applyFont="1" applyFill="1" applyBorder="1" applyAlignment="1" applyProtection="1">
      <alignment horizontal="center" vertical="center"/>
      <protection/>
    </xf>
    <xf numFmtId="38" fontId="63" fillId="0" borderId="0" xfId="52" applyFont="1" applyFill="1" applyBorder="1" applyAlignment="1" applyProtection="1">
      <alignment vertical="center"/>
      <protection/>
    </xf>
    <xf numFmtId="0" fontId="53" fillId="0" borderId="50" xfId="0" applyFont="1" applyFill="1" applyBorder="1" applyAlignment="1" applyProtection="1">
      <alignment horizontal="center" vertical="center" shrinkToFit="1"/>
      <protection/>
    </xf>
    <xf numFmtId="38" fontId="46" fillId="0" borderId="40" xfId="52" applyFont="1" applyFill="1" applyBorder="1" applyAlignment="1">
      <alignment vertical="center" shrinkToFit="1"/>
    </xf>
    <xf numFmtId="0" fontId="76" fillId="0" borderId="40" xfId="0" applyFont="1" applyFill="1" applyBorder="1" applyAlignment="1">
      <alignment horizontal="center" vertical="center" shrinkToFit="1"/>
    </xf>
    <xf numFmtId="38" fontId="77" fillId="0" borderId="52" xfId="52" applyFont="1" applyFill="1" applyBorder="1" applyAlignment="1" applyProtection="1">
      <alignment vertical="center"/>
      <protection/>
    </xf>
    <xf numFmtId="0" fontId="53" fillId="0" borderId="0" xfId="0" applyFont="1" applyFill="1" applyBorder="1" applyAlignment="1" applyProtection="1">
      <alignment vertical="center"/>
      <protection/>
    </xf>
    <xf numFmtId="38" fontId="22" fillId="0" borderId="49" xfId="52" applyFont="1" applyFill="1" applyBorder="1" applyAlignment="1" applyProtection="1">
      <alignment horizontal="center" vertical="center"/>
      <protection/>
    </xf>
    <xf numFmtId="0" fontId="22" fillId="0" borderId="49" xfId="0" applyFont="1" applyFill="1" applyBorder="1" applyAlignment="1" applyProtection="1">
      <alignment vertical="center"/>
      <protection/>
    </xf>
    <xf numFmtId="38" fontId="22" fillId="0" borderId="41" xfId="52" applyFont="1" applyFill="1" applyBorder="1" applyAlignment="1" applyProtection="1">
      <alignment vertical="center"/>
      <protection/>
    </xf>
    <xf numFmtId="38" fontId="22" fillId="0" borderId="22" xfId="52" applyFont="1" applyFill="1" applyBorder="1" applyAlignment="1" applyProtection="1">
      <alignment horizontal="center" vertical="center"/>
      <protection/>
    </xf>
    <xf numFmtId="38" fontId="53" fillId="0" borderId="51" xfId="52" applyFont="1" applyFill="1" applyBorder="1" applyAlignment="1" applyProtection="1">
      <alignment horizontal="center" vertical="center" shrinkToFit="1"/>
      <protection/>
    </xf>
    <xf numFmtId="0" fontId="22" fillId="0" borderId="41" xfId="0" applyFont="1" applyFill="1" applyBorder="1" applyAlignment="1" applyProtection="1">
      <alignment vertical="center"/>
      <protection/>
    </xf>
    <xf numFmtId="0" fontId="53" fillId="0" borderId="22" xfId="0" applyFont="1" applyFill="1" applyBorder="1" applyAlignment="1" applyProtection="1">
      <alignment horizontal="center" vertical="center"/>
      <protection/>
    </xf>
    <xf numFmtId="38" fontId="63" fillId="0" borderId="22" xfId="52" applyFont="1" applyFill="1" applyBorder="1" applyAlignment="1" applyProtection="1">
      <alignment vertical="center"/>
      <protection/>
    </xf>
    <xf numFmtId="0" fontId="53" fillId="0" borderId="51" xfId="0" applyFont="1" applyFill="1" applyBorder="1" applyAlignment="1" applyProtection="1">
      <alignment horizontal="center" vertical="center" shrinkToFit="1"/>
      <protection/>
    </xf>
    <xf numFmtId="38" fontId="61" fillId="0" borderId="52" xfId="52" applyFont="1" applyFill="1" applyBorder="1" applyAlignment="1" applyProtection="1">
      <alignment horizontal="right" vertical="center"/>
      <protection/>
    </xf>
    <xf numFmtId="38" fontId="58" fillId="0" borderId="52" xfId="52" applyFont="1" applyFill="1" applyBorder="1" applyAlignment="1" applyProtection="1">
      <alignment horizontal="center" vertical="center"/>
      <protection/>
    </xf>
    <xf numFmtId="38" fontId="45" fillId="0" borderId="43" xfId="52" applyFont="1" applyFill="1" applyBorder="1" applyAlignment="1" applyProtection="1">
      <alignment vertical="center"/>
      <protection/>
    </xf>
    <xf numFmtId="0" fontId="35" fillId="0" borderId="40" xfId="0" applyFont="1" applyFill="1" applyBorder="1" applyAlignment="1">
      <alignment horizontal="center" vertical="center"/>
    </xf>
    <xf numFmtId="38" fontId="63" fillId="0" borderId="52" xfId="52" applyFont="1" applyFill="1" applyBorder="1" applyAlignment="1" applyProtection="1">
      <alignment vertical="center"/>
      <protection/>
    </xf>
    <xf numFmtId="38" fontId="35" fillId="0" borderId="0" xfId="52" applyFont="1" applyFill="1" applyBorder="1" applyAlignment="1">
      <alignment horizontal="center" vertical="center"/>
    </xf>
    <xf numFmtId="38" fontId="29" fillId="0" borderId="0" xfId="52" applyFont="1" applyFill="1" applyBorder="1" applyAlignment="1">
      <alignment horizontal="right" vertical="center"/>
    </xf>
    <xf numFmtId="38" fontId="51" fillId="0" borderId="0" xfId="52" applyFont="1" applyFill="1" applyBorder="1" applyAlignment="1">
      <alignment vertical="center"/>
    </xf>
    <xf numFmtId="38" fontId="61" fillId="0" borderId="0" xfId="52" applyFont="1" applyFill="1" applyBorder="1" applyAlignment="1" applyProtection="1">
      <alignment horizontal="right" vertical="center"/>
      <protection/>
    </xf>
    <xf numFmtId="38" fontId="29" fillId="0" borderId="0" xfId="0" applyNumberFormat="1" applyFont="1" applyFill="1" applyBorder="1" applyAlignment="1">
      <alignment vertical="center"/>
    </xf>
    <xf numFmtId="0" fontId="29" fillId="0" borderId="0" xfId="0" applyFont="1" applyFill="1" applyBorder="1" applyAlignment="1">
      <alignment vertical="center"/>
    </xf>
    <xf numFmtId="0" fontId="68" fillId="0" borderId="0" xfId="0" applyFont="1" applyFill="1" applyBorder="1" applyAlignment="1">
      <alignment horizontal="center" vertical="center"/>
    </xf>
    <xf numFmtId="0" fontId="31" fillId="0" borderId="0" xfId="0" applyFont="1" applyFill="1" applyAlignment="1">
      <alignment/>
    </xf>
    <xf numFmtId="0" fontId="78" fillId="0" borderId="0" xfId="0" applyFont="1" applyFill="1" applyBorder="1" applyAlignment="1">
      <alignment horizontal="center" vertical="top"/>
    </xf>
    <xf numFmtId="0" fontId="74" fillId="0" borderId="0" xfId="0" applyFont="1" applyFill="1" applyBorder="1" applyAlignment="1">
      <alignment vertical="top"/>
    </xf>
    <xf numFmtId="0" fontId="29" fillId="0" borderId="0" xfId="0" applyFont="1" applyFill="1" applyBorder="1" applyAlignment="1">
      <alignment vertical="top"/>
    </xf>
    <xf numFmtId="0" fontId="21" fillId="0" borderId="0" xfId="0" applyFont="1" applyFill="1" applyBorder="1" applyAlignment="1">
      <alignment vertical="top"/>
    </xf>
    <xf numFmtId="0" fontId="22" fillId="0" borderId="22" xfId="0" applyFont="1" applyFill="1" applyBorder="1" applyAlignment="1">
      <alignment vertical="top"/>
    </xf>
    <xf numFmtId="0" fontId="21" fillId="0" borderId="39" xfId="0" applyFont="1" applyBorder="1" applyAlignment="1">
      <alignment vertical="top"/>
    </xf>
    <xf numFmtId="0" fontId="22" fillId="0" borderId="44" xfId="0" applyFont="1" applyFill="1" applyBorder="1" applyAlignment="1">
      <alignment horizontal="centerContinuous" vertical="center"/>
    </xf>
    <xf numFmtId="0" fontId="74" fillId="0" borderId="52" xfId="0" applyFont="1" applyFill="1" applyBorder="1" applyAlignment="1">
      <alignment horizontal="centerContinuous" vertical="center"/>
    </xf>
    <xf numFmtId="0" fontId="35" fillId="0" borderId="51" xfId="0" applyFont="1" applyFill="1" applyBorder="1" applyAlignment="1">
      <alignment horizontal="center" vertical="center"/>
    </xf>
    <xf numFmtId="0" fontId="0" fillId="0" borderId="42" xfId="0" applyFont="1" applyFill="1" applyBorder="1" applyAlignment="1">
      <alignment horizontal="center" vertical="center" shrinkToFit="1"/>
    </xf>
    <xf numFmtId="0" fontId="0" fillId="0" borderId="51" xfId="0" applyFont="1" applyFill="1" applyBorder="1" applyAlignment="1">
      <alignment horizontal="center" vertical="center" shrinkToFit="1"/>
    </xf>
    <xf numFmtId="0" fontId="35" fillId="0" borderId="43" xfId="0" applyFont="1" applyFill="1" applyBorder="1" applyAlignment="1">
      <alignment horizontal="center" vertical="center"/>
    </xf>
    <xf numFmtId="0" fontId="78" fillId="0" borderId="0" xfId="0" applyFont="1" applyFill="1" applyBorder="1" applyAlignment="1">
      <alignment horizontal="center" vertical="center"/>
    </xf>
    <xf numFmtId="38" fontId="0" fillId="0" borderId="0" xfId="52" applyFont="1" applyFill="1" applyBorder="1" applyAlignment="1">
      <alignment vertical="center" shrinkToFit="1"/>
    </xf>
    <xf numFmtId="0" fontId="74" fillId="0" borderId="0" xfId="0" applyFont="1" applyFill="1" applyBorder="1" applyAlignment="1">
      <alignment vertical="center"/>
    </xf>
    <xf numFmtId="0" fontId="53" fillId="0" borderId="19" xfId="0" applyFont="1" applyFill="1" applyBorder="1" applyAlignment="1">
      <alignment vertical="center" shrinkToFit="1"/>
    </xf>
    <xf numFmtId="38" fontId="0" fillId="0" borderId="19" xfId="52" applyFont="1" applyFill="1" applyBorder="1" applyAlignment="1">
      <alignment vertical="center" shrinkToFit="1"/>
    </xf>
    <xf numFmtId="38" fontId="51" fillId="0" borderId="16" xfId="52" applyFont="1" applyFill="1" applyBorder="1" applyAlignment="1" applyProtection="1">
      <alignment vertical="center" shrinkToFit="1"/>
      <protection locked="0"/>
    </xf>
    <xf numFmtId="0" fontId="53" fillId="0" borderId="52" xfId="0" applyFont="1" applyFill="1" applyBorder="1" applyAlignment="1">
      <alignment vertical="center" shrinkToFit="1"/>
    </xf>
    <xf numFmtId="0" fontId="31" fillId="0" borderId="53" xfId="0" applyFont="1" applyFill="1" applyBorder="1" applyAlignment="1">
      <alignment horizontal="center" vertical="center"/>
    </xf>
    <xf numFmtId="0" fontId="53" fillId="0" borderId="57" xfId="0" applyFont="1" applyFill="1" applyBorder="1" applyAlignment="1">
      <alignment vertical="center" shrinkToFit="1"/>
    </xf>
    <xf numFmtId="0" fontId="53" fillId="0" borderId="24" xfId="0" applyFont="1" applyFill="1" applyBorder="1" applyAlignment="1" applyProtection="1">
      <alignment vertical="center"/>
      <protection/>
    </xf>
    <xf numFmtId="0" fontId="31" fillId="0" borderId="24" xfId="0" applyFont="1" applyFill="1" applyBorder="1" applyAlignment="1" applyProtection="1">
      <alignment horizontal="center" vertical="center"/>
      <protection/>
    </xf>
    <xf numFmtId="38" fontId="74" fillId="0" borderId="24" xfId="52" applyFont="1" applyFill="1" applyBorder="1" applyAlignment="1" applyProtection="1">
      <alignment vertical="center"/>
      <protection/>
    </xf>
    <xf numFmtId="38" fontId="81" fillId="0" borderId="24" xfId="52" applyFont="1" applyFill="1" applyBorder="1" applyAlignment="1" applyProtection="1">
      <alignment vertical="center"/>
      <protection/>
    </xf>
    <xf numFmtId="38" fontId="82" fillId="0" borderId="0" xfId="52" applyFont="1" applyFill="1" applyBorder="1" applyAlignment="1">
      <alignment vertical="center"/>
    </xf>
    <xf numFmtId="0" fontId="31" fillId="0" borderId="49" xfId="0" applyFont="1" applyFill="1" applyBorder="1" applyAlignment="1">
      <alignment horizontal="center" vertical="center"/>
    </xf>
    <xf numFmtId="0" fontId="74" fillId="0" borderId="0" xfId="0" applyFont="1" applyFill="1" applyBorder="1" applyAlignment="1" applyProtection="1">
      <alignment vertical="center"/>
      <protection/>
    </xf>
    <xf numFmtId="0" fontId="81" fillId="0" borderId="0" xfId="0" applyFont="1" applyFill="1" applyBorder="1" applyAlignment="1" applyProtection="1">
      <alignment vertical="center"/>
      <protection/>
    </xf>
    <xf numFmtId="0" fontId="82" fillId="0" borderId="0" xfId="0" applyFont="1" applyFill="1" applyBorder="1" applyAlignment="1">
      <alignment vertical="center"/>
    </xf>
    <xf numFmtId="0" fontId="53" fillId="0" borderId="14" xfId="0" applyFont="1" applyFill="1" applyBorder="1" applyAlignment="1">
      <alignment vertical="center" shrinkToFit="1"/>
    </xf>
    <xf numFmtId="0" fontId="31" fillId="0" borderId="24" xfId="0" applyFont="1" applyFill="1" applyBorder="1" applyAlignment="1" applyProtection="1">
      <alignment vertical="center"/>
      <protection/>
    </xf>
    <xf numFmtId="0" fontId="74" fillId="0" borderId="24" xfId="0" applyFont="1" applyFill="1" applyBorder="1" applyAlignment="1" applyProtection="1">
      <alignment vertical="center"/>
      <protection/>
    </xf>
    <xf numFmtId="0" fontId="60" fillId="0" borderId="0" xfId="0" applyFont="1" applyFill="1" applyBorder="1" applyAlignment="1" applyProtection="1">
      <alignment vertical="center"/>
      <protection/>
    </xf>
    <xf numFmtId="0" fontId="53" fillId="0" borderId="0" xfId="0" applyFont="1" applyFill="1" applyBorder="1" applyAlignment="1" applyProtection="1">
      <alignment vertical="center" shrinkToFit="1"/>
      <protection/>
    </xf>
    <xf numFmtId="0" fontId="74" fillId="0" borderId="0" xfId="0" applyFont="1" applyFill="1" applyBorder="1" applyAlignment="1">
      <alignment/>
    </xf>
    <xf numFmtId="0" fontId="20" fillId="0" borderId="0" xfId="0" applyFont="1" applyFill="1" applyBorder="1" applyAlignment="1">
      <alignment vertical="center"/>
    </xf>
    <xf numFmtId="0" fontId="0" fillId="0" borderId="0" xfId="0" applyFill="1" applyBorder="1" applyAlignment="1">
      <alignment vertical="center" shrinkToFit="1"/>
    </xf>
    <xf numFmtId="0" fontId="85" fillId="0" borderId="37" xfId="0" applyFont="1" applyFill="1" applyBorder="1" applyAlignment="1">
      <alignment vertical="center" shrinkToFit="1"/>
    </xf>
    <xf numFmtId="0" fontId="85" fillId="0" borderId="50" xfId="0" applyFont="1" applyFill="1" applyBorder="1" applyAlignment="1">
      <alignment vertical="center" shrinkToFit="1"/>
    </xf>
    <xf numFmtId="0" fontId="53" fillId="0" borderId="44" xfId="0" applyFont="1" applyFill="1" applyBorder="1" applyAlignment="1">
      <alignment vertical="center" shrinkToFit="1"/>
    </xf>
    <xf numFmtId="0" fontId="21" fillId="0" borderId="24" xfId="0" applyFont="1" applyFill="1" applyBorder="1" applyAlignment="1" applyProtection="1">
      <alignment vertical="center" shrinkToFit="1"/>
      <protection/>
    </xf>
    <xf numFmtId="0" fontId="60" fillId="0" borderId="50" xfId="0" applyFont="1" applyFill="1" applyBorder="1" applyAlignment="1" applyProtection="1">
      <alignment vertical="center"/>
      <protection/>
    </xf>
    <xf numFmtId="0" fontId="21" fillId="0" borderId="0" xfId="0" applyFont="1" applyFill="1" applyBorder="1" applyAlignment="1" applyProtection="1">
      <alignment vertical="center" shrinkToFit="1"/>
      <protection/>
    </xf>
    <xf numFmtId="38" fontId="74" fillId="0" borderId="0" xfId="52" applyFont="1" applyFill="1" applyBorder="1" applyAlignment="1" applyProtection="1">
      <alignment vertical="center"/>
      <protection/>
    </xf>
    <xf numFmtId="38" fontId="60" fillId="0" borderId="0" xfId="52" applyFont="1" applyFill="1" applyBorder="1" applyAlignment="1" applyProtection="1">
      <alignment vertical="center"/>
      <protection/>
    </xf>
    <xf numFmtId="0" fontId="41" fillId="0" borderId="0" xfId="0" applyFont="1" applyFill="1" applyBorder="1" applyAlignment="1" applyProtection="1">
      <alignment vertical="center" shrinkToFit="1"/>
      <protection/>
    </xf>
    <xf numFmtId="38" fontId="60" fillId="0" borderId="50" xfId="52" applyFont="1" applyFill="1" applyBorder="1" applyAlignment="1" applyProtection="1">
      <alignment vertical="center"/>
      <protection/>
    </xf>
    <xf numFmtId="0" fontId="53" fillId="0" borderId="0" xfId="0" applyFont="1" applyFill="1" applyBorder="1" applyAlignment="1">
      <alignment vertical="center" shrinkToFit="1"/>
    </xf>
    <xf numFmtId="0" fontId="53" fillId="0" borderId="51" xfId="0" applyFont="1" applyFill="1" applyBorder="1" applyAlignment="1">
      <alignment vertical="center" shrinkToFit="1"/>
    </xf>
    <xf numFmtId="38" fontId="0" fillId="0" borderId="22" xfId="52" applyFont="1" applyFill="1" applyBorder="1" applyAlignment="1">
      <alignment vertical="center" shrinkToFit="1"/>
    </xf>
    <xf numFmtId="38" fontId="51" fillId="0" borderId="29" xfId="52" applyFont="1" applyFill="1" applyBorder="1" applyAlignment="1" applyProtection="1">
      <alignment vertical="center" shrinkToFit="1"/>
      <protection locked="0"/>
    </xf>
    <xf numFmtId="0" fontId="41" fillId="0" borderId="22" xfId="0" applyFont="1" applyFill="1" applyBorder="1" applyAlignment="1" applyProtection="1">
      <alignment vertical="center" shrinkToFit="1"/>
      <protection/>
    </xf>
    <xf numFmtId="0" fontId="31" fillId="0" borderId="22" xfId="0" applyFont="1" applyFill="1" applyBorder="1" applyAlignment="1" applyProtection="1">
      <alignment vertical="center"/>
      <protection/>
    </xf>
    <xf numFmtId="38" fontId="74" fillId="0" borderId="22" xfId="52" applyFont="1" applyFill="1" applyBorder="1" applyAlignment="1" applyProtection="1">
      <alignment vertical="center"/>
      <protection/>
    </xf>
    <xf numFmtId="38" fontId="51" fillId="0" borderId="42" xfId="52" applyFont="1" applyFill="1" applyBorder="1" applyAlignment="1" applyProtection="1">
      <alignment vertical="center" shrinkToFit="1"/>
      <protection locked="0"/>
    </xf>
    <xf numFmtId="0" fontId="66" fillId="0" borderId="0" xfId="0" applyFont="1" applyFill="1" applyBorder="1" applyAlignment="1" applyProtection="1">
      <alignment vertical="center"/>
      <protection/>
    </xf>
    <xf numFmtId="38" fontId="74" fillId="0" borderId="0" xfId="52" applyFont="1" applyFill="1" applyBorder="1" applyAlignment="1">
      <alignment vertical="center"/>
    </xf>
    <xf numFmtId="0" fontId="53" fillId="0" borderId="58" xfId="0" applyFont="1" applyFill="1" applyBorder="1" applyAlignment="1">
      <alignment vertical="center" shrinkToFit="1"/>
    </xf>
    <xf numFmtId="0" fontId="31" fillId="0" borderId="59" xfId="0" applyFont="1" applyFill="1" applyBorder="1" applyAlignment="1">
      <alignment horizontal="center" vertical="center"/>
    </xf>
    <xf numFmtId="38" fontId="0" fillId="0" borderId="60" xfId="52" applyFont="1" applyFill="1" applyBorder="1" applyAlignment="1">
      <alignment vertical="center" shrinkToFit="1"/>
    </xf>
    <xf numFmtId="38" fontId="51" fillId="0" borderId="61" xfId="52" applyFont="1" applyFill="1" applyBorder="1" applyAlignment="1" applyProtection="1">
      <alignment vertical="center" shrinkToFit="1"/>
      <protection locked="0"/>
    </xf>
    <xf numFmtId="0" fontId="53" fillId="0" borderId="62" xfId="0" applyFont="1" applyFill="1" applyBorder="1" applyAlignment="1">
      <alignment vertical="center" shrinkToFit="1"/>
    </xf>
    <xf numFmtId="38" fontId="86" fillId="0" borderId="63" xfId="52" applyFont="1" applyFill="1" applyBorder="1" applyAlignment="1" applyProtection="1">
      <alignment vertical="center" wrapText="1"/>
      <protection/>
    </xf>
    <xf numFmtId="38" fontId="31" fillId="0" borderId="63" xfId="52" applyFont="1" applyFill="1" applyBorder="1" applyAlignment="1" applyProtection="1">
      <alignment vertical="center"/>
      <protection/>
    </xf>
    <xf numFmtId="38" fontId="74" fillId="0" borderId="63" xfId="52" applyFont="1" applyFill="1" applyBorder="1" applyAlignment="1" applyProtection="1">
      <alignment vertical="center"/>
      <protection/>
    </xf>
    <xf numFmtId="0" fontId="53" fillId="0" borderId="63" xfId="0" applyFont="1" applyFill="1" applyBorder="1" applyAlignment="1">
      <alignment vertical="center" shrinkToFit="1"/>
    </xf>
    <xf numFmtId="38" fontId="31" fillId="0" borderId="63" xfId="52" applyFont="1" applyFill="1" applyBorder="1" applyAlignment="1">
      <alignment vertical="center"/>
    </xf>
    <xf numFmtId="38" fontId="0" fillId="0" borderId="63" xfId="52" applyFont="1" applyFill="1" applyBorder="1" applyAlignment="1">
      <alignment vertical="center" shrinkToFit="1"/>
    </xf>
    <xf numFmtId="38" fontId="84" fillId="0" borderId="63" xfId="52" applyFont="1" applyFill="1" applyBorder="1" applyAlignment="1" applyProtection="1">
      <alignment vertical="center" shrinkToFit="1"/>
      <protection locked="0"/>
    </xf>
    <xf numFmtId="38" fontId="53" fillId="0" borderId="63" xfId="52" applyFont="1" applyFill="1" applyBorder="1" applyAlignment="1" applyProtection="1">
      <alignment vertical="center"/>
      <protection/>
    </xf>
    <xf numFmtId="0" fontId="31" fillId="0" borderId="64" xfId="0" applyFont="1" applyFill="1" applyBorder="1" applyAlignment="1">
      <alignment horizontal="right" vertical="center"/>
    </xf>
    <xf numFmtId="38" fontId="74" fillId="0" borderId="65" xfId="0" applyNumberFormat="1" applyFont="1" applyFill="1" applyBorder="1" applyAlignment="1">
      <alignment vertical="center"/>
    </xf>
    <xf numFmtId="0" fontId="87" fillId="0" borderId="66" xfId="0" applyFont="1" applyFill="1" applyBorder="1" applyAlignment="1">
      <alignment vertical="center"/>
    </xf>
    <xf numFmtId="38" fontId="0" fillId="0" borderId="66" xfId="52" applyFont="1" applyFill="1" applyBorder="1" applyAlignment="1">
      <alignment vertical="center" shrinkToFit="1"/>
    </xf>
    <xf numFmtId="38" fontId="51" fillId="0" borderId="32" xfId="52" applyFont="1" applyFill="1" applyBorder="1" applyAlignment="1">
      <alignment vertical="center" shrinkToFit="1"/>
    </xf>
    <xf numFmtId="0" fontId="31" fillId="0" borderId="66" xfId="0" applyFont="1" applyFill="1" applyBorder="1" applyAlignment="1">
      <alignment horizontal="right" vertical="center"/>
    </xf>
    <xf numFmtId="38" fontId="74" fillId="0" borderId="66" xfId="52" applyFont="1" applyFill="1" applyBorder="1" applyAlignment="1">
      <alignment vertical="center"/>
    </xf>
    <xf numFmtId="0" fontId="74" fillId="0" borderId="66" xfId="0" applyFont="1" applyFill="1" applyBorder="1" applyAlignment="1">
      <alignment vertical="center"/>
    </xf>
    <xf numFmtId="38" fontId="51" fillId="0" borderId="67" xfId="52" applyFont="1" applyFill="1" applyBorder="1" applyAlignment="1">
      <alignment vertical="center" shrinkToFit="1"/>
    </xf>
    <xf numFmtId="0" fontId="31" fillId="0" borderId="68" xfId="0" applyFont="1" applyFill="1" applyBorder="1" applyAlignment="1">
      <alignment horizontal="right" vertical="center"/>
    </xf>
    <xf numFmtId="38" fontId="51" fillId="0" borderId="65" xfId="52" applyFont="1" applyFill="1" applyBorder="1" applyAlignment="1">
      <alignment vertical="center" shrinkToFit="1"/>
    </xf>
    <xf numFmtId="0" fontId="31" fillId="0" borderId="22" xfId="0" applyFont="1" applyFill="1" applyBorder="1" applyAlignment="1">
      <alignment horizontal="right" vertical="center"/>
    </xf>
    <xf numFmtId="0" fontId="74" fillId="0" borderId="22" xfId="0" applyFont="1" applyFill="1" applyBorder="1" applyAlignment="1">
      <alignment vertical="center"/>
    </xf>
    <xf numFmtId="38" fontId="53" fillId="0" borderId="0" xfId="0" applyNumberFormat="1" applyFont="1" applyFill="1" applyBorder="1" applyAlignment="1">
      <alignment vertical="center"/>
    </xf>
    <xf numFmtId="0" fontId="31" fillId="0" borderId="0" xfId="0" applyFont="1" applyFill="1" applyBorder="1" applyAlignment="1">
      <alignment horizontal="right" vertical="center"/>
    </xf>
    <xf numFmtId="0" fontId="87" fillId="0" borderId="0" xfId="0" applyFont="1" applyFill="1" applyBorder="1" applyAlignment="1">
      <alignment vertical="center"/>
    </xf>
    <xf numFmtId="38" fontId="60" fillId="0" borderId="0" xfId="52" applyFont="1" applyFill="1" applyBorder="1" applyAlignment="1">
      <alignment vertical="center" shrinkToFit="1"/>
    </xf>
    <xf numFmtId="0" fontId="31" fillId="0" borderId="0" xfId="52" applyNumberFormat="1" applyFont="1" applyFill="1" applyBorder="1" applyAlignment="1">
      <alignment vertical="center"/>
    </xf>
    <xf numFmtId="0" fontId="80" fillId="0" borderId="0" xfId="0" applyFont="1" applyFill="1" applyBorder="1" applyAlignment="1">
      <alignment vertical="center"/>
    </xf>
    <xf numFmtId="0" fontId="74" fillId="0" borderId="0" xfId="0" applyFont="1" applyFill="1" applyBorder="1" applyAlignment="1" applyProtection="1">
      <alignment vertical="center"/>
      <protection locked="0"/>
    </xf>
    <xf numFmtId="0" fontId="22" fillId="0" borderId="0" xfId="0" applyFont="1" applyFill="1" applyBorder="1" applyAlignment="1">
      <alignment vertical="top"/>
    </xf>
    <xf numFmtId="0" fontId="53" fillId="0" borderId="52" xfId="0" applyFont="1" applyFill="1" applyBorder="1" applyAlignment="1">
      <alignment horizontal="centerContinuous" vertical="center"/>
    </xf>
    <xf numFmtId="0" fontId="0" fillId="0" borderId="40" xfId="0" applyFont="1" applyFill="1" applyBorder="1" applyAlignment="1">
      <alignment horizontal="center" vertical="center" shrinkToFit="1"/>
    </xf>
    <xf numFmtId="0" fontId="0" fillId="0" borderId="43" xfId="0" applyFont="1" applyFill="1" applyBorder="1" applyAlignment="1">
      <alignment horizontal="center" vertical="center" shrinkToFit="1"/>
    </xf>
    <xf numFmtId="0" fontId="59" fillId="0" borderId="44" xfId="0" applyFont="1" applyFill="1" applyBorder="1" applyAlignment="1">
      <alignment horizontal="center" vertical="center"/>
    </xf>
    <xf numFmtId="0" fontId="74" fillId="0" borderId="0" xfId="0" applyFont="1" applyFill="1" applyBorder="1" applyAlignment="1" applyProtection="1">
      <alignment horizontal="center" vertical="center"/>
      <protection/>
    </xf>
    <xf numFmtId="0" fontId="88" fillId="0" borderId="0" xfId="0" applyFont="1" applyFill="1" applyBorder="1" applyAlignment="1" applyProtection="1">
      <alignment vertical="center"/>
      <protection/>
    </xf>
    <xf numFmtId="0" fontId="88" fillId="0" borderId="50" xfId="0" applyFont="1" applyFill="1" applyBorder="1" applyAlignment="1" applyProtection="1">
      <alignment vertical="center"/>
      <protection/>
    </xf>
    <xf numFmtId="0" fontId="59" fillId="0" borderId="53" xfId="0" applyFont="1" applyFill="1" applyBorder="1" applyAlignment="1">
      <alignment vertical="center"/>
    </xf>
    <xf numFmtId="38" fontId="51" fillId="0" borderId="20" xfId="52" applyFont="1" applyFill="1" applyBorder="1" applyAlignment="1" applyProtection="1">
      <alignment vertical="center" shrinkToFit="1"/>
      <protection locked="0"/>
    </xf>
    <xf numFmtId="38" fontId="88" fillId="0" borderId="0" xfId="52" applyFont="1" applyFill="1" applyBorder="1" applyAlignment="1" applyProtection="1">
      <alignment vertical="center"/>
      <protection/>
    </xf>
    <xf numFmtId="0" fontId="74" fillId="0" borderId="50" xfId="0" applyFont="1" applyFill="1" applyBorder="1" applyAlignment="1" applyProtection="1">
      <alignment vertical="center"/>
      <protection/>
    </xf>
    <xf numFmtId="38" fontId="0" fillId="0" borderId="69" xfId="52" applyFont="1" applyFill="1" applyBorder="1" applyAlignment="1">
      <alignment vertical="center" shrinkToFit="1"/>
    </xf>
    <xf numFmtId="38" fontId="51" fillId="0" borderId="47" xfId="52" applyFont="1" applyFill="1" applyBorder="1" applyAlignment="1" applyProtection="1">
      <alignment vertical="center" shrinkToFit="1"/>
      <protection locked="0"/>
    </xf>
    <xf numFmtId="0" fontId="53" fillId="0" borderId="24" xfId="0" applyFont="1" applyFill="1" applyBorder="1" applyAlignment="1">
      <alignment vertical="center" shrinkToFit="1"/>
    </xf>
    <xf numFmtId="38" fontId="32" fillId="0" borderId="0" xfId="52" applyFont="1" applyFill="1" applyBorder="1" applyAlignment="1" applyProtection="1">
      <alignment vertical="center" shrinkToFit="1"/>
      <protection locked="0"/>
    </xf>
    <xf numFmtId="38" fontId="53" fillId="0" borderId="40" xfId="0" applyNumberFormat="1" applyFont="1" applyFill="1" applyBorder="1" applyAlignment="1">
      <alignment horizontal="center" vertical="center" shrinkToFit="1"/>
    </xf>
    <xf numFmtId="0" fontId="53" fillId="0" borderId="0" xfId="0" applyFont="1" applyFill="1" applyBorder="1" applyAlignment="1" applyProtection="1">
      <alignment horizontal="right" vertical="center" shrinkToFit="1"/>
      <protection/>
    </xf>
    <xf numFmtId="38" fontId="59" fillId="0" borderId="0" xfId="52" applyFont="1" applyFill="1" applyBorder="1" applyAlignment="1" applyProtection="1">
      <alignment vertical="center"/>
      <protection/>
    </xf>
    <xf numFmtId="0" fontId="0" fillId="0" borderId="0" xfId="0" applyFont="1" applyFill="1" applyBorder="1" applyAlignment="1" applyProtection="1">
      <alignment vertical="center"/>
      <protection/>
    </xf>
    <xf numFmtId="0" fontId="66" fillId="0" borderId="0" xfId="0" applyFont="1" applyFill="1" applyBorder="1" applyAlignment="1" applyProtection="1">
      <alignment vertical="center" shrinkToFit="1"/>
      <protection/>
    </xf>
    <xf numFmtId="38" fontId="31" fillId="0" borderId="0" xfId="52" applyFont="1" applyFill="1" applyBorder="1" applyAlignment="1" applyProtection="1">
      <alignment vertical="center"/>
      <protection/>
    </xf>
    <xf numFmtId="0" fontId="36" fillId="0" borderId="0" xfId="0" applyFont="1" applyFill="1" applyBorder="1" applyAlignment="1" applyProtection="1">
      <alignment horizontal="right" vertical="center"/>
      <protection/>
    </xf>
    <xf numFmtId="38" fontId="60" fillId="0" borderId="55" xfId="52" applyFont="1" applyFill="1" applyBorder="1" applyAlignment="1" applyProtection="1">
      <alignment vertical="center"/>
      <protection/>
    </xf>
    <xf numFmtId="38" fontId="66" fillId="0" borderId="0" xfId="52" applyFont="1" applyFill="1" applyBorder="1" applyAlignment="1" applyProtection="1">
      <alignment vertical="center" shrinkToFit="1"/>
      <protection/>
    </xf>
    <xf numFmtId="0" fontId="53" fillId="0" borderId="40" xfId="0" applyFont="1" applyFill="1" applyBorder="1" applyAlignment="1">
      <alignment vertical="center" shrinkToFit="1"/>
    </xf>
    <xf numFmtId="0" fontId="89" fillId="0" borderId="0" xfId="0" applyFont="1" applyFill="1" applyBorder="1" applyAlignment="1" applyProtection="1">
      <alignment vertical="center"/>
      <protection/>
    </xf>
    <xf numFmtId="0" fontId="90" fillId="0" borderId="0" xfId="0" applyFont="1" applyFill="1" applyBorder="1" applyAlignment="1" applyProtection="1">
      <alignment horizontal="center" vertical="center"/>
      <protection/>
    </xf>
    <xf numFmtId="38" fontId="91" fillId="0" borderId="0" xfId="52" applyFont="1" applyFill="1" applyBorder="1" applyAlignment="1" applyProtection="1">
      <alignment vertical="center"/>
      <protection/>
    </xf>
    <xf numFmtId="0" fontId="74" fillId="0" borderId="0" xfId="0" applyFont="1" applyFill="1" applyBorder="1" applyAlignment="1">
      <alignment horizontal="center" vertical="center"/>
    </xf>
    <xf numFmtId="0" fontId="66" fillId="0" borderId="14" xfId="0" applyFont="1" applyFill="1" applyBorder="1" applyAlignment="1" applyProtection="1">
      <alignment vertical="center" shrinkToFit="1"/>
      <protection/>
    </xf>
    <xf numFmtId="0" fontId="0" fillId="0" borderId="0" xfId="0" applyFont="1" applyFill="1" applyBorder="1" applyAlignment="1" applyProtection="1">
      <alignment vertical="center"/>
      <protection/>
    </xf>
    <xf numFmtId="38" fontId="0" fillId="0" borderId="0" xfId="52" applyFont="1" applyFill="1" applyBorder="1" applyAlignment="1" applyProtection="1">
      <alignment vertical="center"/>
      <protection/>
    </xf>
    <xf numFmtId="38" fontId="60" fillId="0" borderId="31" xfId="52" applyFont="1" applyFill="1" applyBorder="1" applyAlignment="1" applyProtection="1">
      <alignment vertical="center"/>
      <protection/>
    </xf>
    <xf numFmtId="38" fontId="74" fillId="0" borderId="50" xfId="52" applyFont="1" applyFill="1" applyBorder="1" applyAlignment="1" applyProtection="1">
      <alignment vertical="center"/>
      <protection/>
    </xf>
    <xf numFmtId="0" fontId="53" fillId="0" borderId="22" xfId="0" applyFont="1" applyFill="1" applyBorder="1" applyAlignment="1" applyProtection="1">
      <alignment vertical="center" shrinkToFit="1"/>
      <protection/>
    </xf>
    <xf numFmtId="38" fontId="0" fillId="0" borderId="22" xfId="52" applyFont="1" applyFill="1" applyBorder="1" applyAlignment="1" applyProtection="1">
      <alignment vertical="center"/>
      <protection/>
    </xf>
    <xf numFmtId="0" fontId="88" fillId="0" borderId="0" xfId="0" applyFont="1" applyFill="1" applyBorder="1" applyAlignment="1" applyProtection="1">
      <alignment horizontal="left" vertical="center"/>
      <protection/>
    </xf>
    <xf numFmtId="0" fontId="88" fillId="0" borderId="0" xfId="0" applyFont="1" applyFill="1" applyBorder="1" applyAlignment="1" applyProtection="1">
      <alignment horizontal="centerContinuous" vertical="center"/>
      <protection/>
    </xf>
    <xf numFmtId="0" fontId="74" fillId="0" borderId="0" xfId="0" applyFont="1" applyFill="1" applyBorder="1" applyAlignment="1" applyProtection="1">
      <alignment horizontal="centerContinuous" vertical="center"/>
      <protection/>
    </xf>
    <xf numFmtId="0" fontId="53" fillId="0" borderId="14" xfId="0" applyFont="1" applyFill="1" applyBorder="1" applyAlignment="1">
      <alignment vertical="center"/>
    </xf>
    <xf numFmtId="0" fontId="32" fillId="0" borderId="0" xfId="0" applyFont="1" applyFill="1" applyBorder="1" applyAlignment="1">
      <alignment vertical="center"/>
    </xf>
    <xf numFmtId="0" fontId="23" fillId="0" borderId="14" xfId="0" applyFont="1" applyFill="1" applyBorder="1" applyAlignment="1">
      <alignment vertical="center"/>
    </xf>
    <xf numFmtId="0" fontId="0" fillId="0" borderId="0" xfId="0" applyFont="1" applyFill="1" applyBorder="1" applyAlignment="1">
      <alignment/>
    </xf>
    <xf numFmtId="38" fontId="74" fillId="0" borderId="0" xfId="0" applyNumberFormat="1" applyFont="1" applyFill="1" applyBorder="1" applyAlignment="1" applyProtection="1">
      <alignment vertical="center"/>
      <protection/>
    </xf>
    <xf numFmtId="38" fontId="74" fillId="0" borderId="0" xfId="0" applyNumberFormat="1" applyFont="1" applyFill="1" applyBorder="1" applyAlignment="1" applyProtection="1">
      <alignment horizontal="center" vertical="center"/>
      <protection/>
    </xf>
    <xf numFmtId="38" fontId="82" fillId="0" borderId="0" xfId="0" applyNumberFormat="1" applyFont="1" applyFill="1" applyBorder="1" applyAlignment="1" applyProtection="1">
      <alignment horizontal="right" vertical="center"/>
      <protection/>
    </xf>
    <xf numFmtId="38" fontId="82" fillId="0" borderId="50" xfId="0" applyNumberFormat="1" applyFont="1" applyFill="1" applyBorder="1" applyAlignment="1" applyProtection="1">
      <alignment horizontal="right" vertical="center"/>
      <protection/>
    </xf>
    <xf numFmtId="0" fontId="41" fillId="0" borderId="14" xfId="0" applyFont="1" applyFill="1" applyBorder="1" applyAlignment="1" applyProtection="1">
      <alignment vertical="center"/>
      <protection/>
    </xf>
    <xf numFmtId="38" fontId="82" fillId="0" borderId="0" xfId="0" applyNumberFormat="1" applyFont="1" applyFill="1" applyBorder="1" applyAlignment="1">
      <alignment horizontal="right" vertical="center"/>
    </xf>
    <xf numFmtId="0" fontId="53" fillId="0" borderId="59" xfId="0" applyFont="1" applyFill="1" applyBorder="1" applyAlignment="1">
      <alignment vertical="center" shrinkToFit="1"/>
    </xf>
    <xf numFmtId="0" fontId="21" fillId="0" borderId="60" xfId="0" applyFont="1" applyFill="1" applyBorder="1" applyAlignment="1" applyProtection="1">
      <alignment vertical="center"/>
      <protection/>
    </xf>
    <xf numFmtId="0" fontId="59" fillId="0" borderId="60" xfId="0" applyFont="1" applyFill="1" applyBorder="1" applyAlignment="1" applyProtection="1">
      <alignment vertical="center"/>
      <protection/>
    </xf>
    <xf numFmtId="38" fontId="0" fillId="0" borderId="60" xfId="52" applyFont="1" applyFill="1" applyBorder="1" applyAlignment="1" applyProtection="1">
      <alignment vertical="center"/>
      <protection/>
    </xf>
    <xf numFmtId="0" fontId="60" fillId="0" borderId="63" xfId="0" applyFont="1" applyFill="1" applyBorder="1" applyAlignment="1" applyProtection="1">
      <alignment vertical="center"/>
      <protection/>
    </xf>
    <xf numFmtId="0" fontId="41" fillId="0" borderId="63" xfId="0" applyFont="1" applyFill="1" applyBorder="1" applyAlignment="1" applyProtection="1">
      <alignment vertical="center"/>
      <protection/>
    </xf>
    <xf numFmtId="0" fontId="59" fillId="0" borderId="63" xfId="0" applyFont="1" applyFill="1" applyBorder="1" applyAlignment="1" applyProtection="1">
      <alignment vertical="center"/>
      <protection/>
    </xf>
    <xf numFmtId="0" fontId="0" fillId="0" borderId="63" xfId="0" applyFont="1" applyFill="1" applyBorder="1" applyAlignment="1" applyProtection="1">
      <alignment vertical="center"/>
      <protection/>
    </xf>
    <xf numFmtId="0" fontId="74" fillId="0" borderId="63" xfId="0" applyFont="1" applyFill="1" applyBorder="1" applyAlignment="1" applyProtection="1">
      <alignment vertical="center"/>
      <protection/>
    </xf>
    <xf numFmtId="0" fontId="74" fillId="0" borderId="70" xfId="0" applyFont="1" applyFill="1" applyBorder="1" applyAlignment="1" applyProtection="1">
      <alignment vertical="center"/>
      <protection/>
    </xf>
    <xf numFmtId="38" fontId="74" fillId="0" borderId="65" xfId="52" applyFont="1" applyFill="1" applyBorder="1" applyAlignment="1">
      <alignment vertical="center"/>
    </xf>
    <xf numFmtId="0" fontId="53" fillId="0" borderId="66" xfId="0" applyFont="1" applyFill="1" applyBorder="1" applyAlignment="1">
      <alignment vertical="center"/>
    </xf>
    <xf numFmtId="0" fontId="90" fillId="0" borderId="66" xfId="0" applyFont="1" applyFill="1" applyBorder="1" applyAlignment="1">
      <alignment vertical="center"/>
    </xf>
    <xf numFmtId="0" fontId="74" fillId="0" borderId="22" xfId="0" applyFont="1" applyFill="1" applyBorder="1" applyAlignment="1" applyProtection="1">
      <alignment vertical="center"/>
      <protection/>
    </xf>
    <xf numFmtId="38" fontId="74" fillId="0" borderId="66" xfId="52" applyFont="1" applyFill="1" applyBorder="1" applyAlignment="1" applyProtection="1">
      <alignment vertical="center"/>
      <protection/>
    </xf>
    <xf numFmtId="0" fontId="74" fillId="0" borderId="65" xfId="0" applyFont="1" applyFill="1" applyBorder="1" applyAlignment="1" applyProtection="1">
      <alignment vertical="center"/>
      <protection/>
    </xf>
    <xf numFmtId="38" fontId="91" fillId="0" borderId="65" xfId="52" applyFont="1" applyFill="1" applyBorder="1" applyAlignment="1" applyProtection="1">
      <alignment vertical="center"/>
      <protection/>
    </xf>
    <xf numFmtId="0" fontId="74" fillId="0" borderId="66" xfId="0" applyFont="1" applyFill="1" applyBorder="1" applyAlignment="1" applyProtection="1">
      <alignment vertical="center"/>
      <protection/>
    </xf>
    <xf numFmtId="0" fontId="92" fillId="0" borderId="0" xfId="0" applyFont="1" applyFill="1" applyBorder="1" applyAlignment="1">
      <alignment vertical="center"/>
    </xf>
    <xf numFmtId="0" fontId="93" fillId="0" borderId="0" xfId="0" applyFont="1" applyFill="1" applyBorder="1" applyAlignment="1">
      <alignment vertical="center"/>
    </xf>
    <xf numFmtId="38" fontId="93" fillId="0" borderId="0" xfId="52" applyFont="1" applyFill="1" applyBorder="1" applyAlignment="1">
      <alignment vertical="center"/>
    </xf>
    <xf numFmtId="0" fontId="53" fillId="0" borderId="0" xfId="0" applyFont="1" applyFill="1" applyBorder="1" applyAlignment="1">
      <alignment vertical="center"/>
    </xf>
    <xf numFmtId="38" fontId="53" fillId="0" borderId="0" xfId="52" applyFont="1" applyFill="1" applyBorder="1" applyAlignment="1">
      <alignment vertical="center"/>
    </xf>
    <xf numFmtId="38" fontId="31" fillId="0" borderId="0" xfId="52" applyFont="1" applyFill="1" applyBorder="1" applyAlignment="1">
      <alignment vertical="center"/>
    </xf>
    <xf numFmtId="0" fontId="59" fillId="0" borderId="0" xfId="0" applyFont="1" applyFill="1" applyBorder="1" applyAlignment="1">
      <alignment horizontal="left" vertical="center"/>
    </xf>
    <xf numFmtId="0" fontId="31" fillId="0" borderId="0" xfId="0" applyFont="1" applyFill="1" applyBorder="1" applyAlignment="1">
      <alignment horizontal="left" vertical="center"/>
    </xf>
    <xf numFmtId="0" fontId="94" fillId="0" borderId="0" xfId="0" applyFont="1" applyFill="1" applyBorder="1" applyAlignment="1">
      <alignment vertical="center"/>
    </xf>
    <xf numFmtId="0" fontId="31" fillId="0" borderId="0" xfId="0" applyFont="1" applyFill="1" applyAlignment="1" applyProtection="1">
      <alignment/>
      <protection locked="0"/>
    </xf>
    <xf numFmtId="0" fontId="39" fillId="0" borderId="0" xfId="0" applyFont="1" applyFill="1" applyBorder="1" applyAlignment="1">
      <alignment horizontal="center" vertical="top" textRotation="255"/>
    </xf>
    <xf numFmtId="0" fontId="53" fillId="0" borderId="40" xfId="0" applyFont="1" applyFill="1" applyBorder="1" applyAlignment="1">
      <alignment horizontal="left" vertical="center" shrinkToFit="1"/>
    </xf>
    <xf numFmtId="38" fontId="0" fillId="0" borderId="19" xfId="52" applyFont="1" applyFill="1" applyBorder="1" applyAlignment="1">
      <alignment vertical="center"/>
    </xf>
    <xf numFmtId="0" fontId="90" fillId="0" borderId="44" xfId="0" applyFont="1" applyFill="1" applyBorder="1" applyAlignment="1">
      <alignment horizontal="center" vertical="center" shrinkToFit="1"/>
    </xf>
    <xf numFmtId="0" fontId="53" fillId="0" borderId="24" xfId="0" applyFont="1" applyFill="1" applyBorder="1" applyAlignment="1">
      <alignment vertical="center"/>
    </xf>
    <xf numFmtId="0" fontId="90" fillId="0" borderId="24" xfId="0" applyFont="1" applyFill="1" applyBorder="1" applyAlignment="1">
      <alignment vertical="center"/>
    </xf>
    <xf numFmtId="38" fontId="0" fillId="0" borderId="24" xfId="52" applyFont="1" applyFill="1" applyBorder="1" applyAlignment="1">
      <alignment vertical="center"/>
    </xf>
    <xf numFmtId="38" fontId="60" fillId="0" borderId="24" xfId="52" applyFont="1" applyFill="1" applyBorder="1" applyAlignment="1" applyProtection="1">
      <alignment vertical="center"/>
      <protection locked="0"/>
    </xf>
    <xf numFmtId="38" fontId="32" fillId="0" borderId="24" xfId="52" applyFont="1" applyFill="1" applyBorder="1" applyAlignment="1" applyProtection="1">
      <alignment vertical="center" shrinkToFit="1"/>
      <protection locked="0"/>
    </xf>
    <xf numFmtId="38" fontId="53" fillId="0" borderId="51" xfId="52" applyFont="1" applyFill="1" applyBorder="1" applyAlignment="1">
      <alignment horizontal="center" vertical="center" shrinkToFit="1"/>
    </xf>
    <xf numFmtId="38" fontId="0" fillId="0" borderId="0" xfId="52" applyFont="1" applyFill="1" applyBorder="1" applyAlignment="1">
      <alignment vertical="center"/>
    </xf>
    <xf numFmtId="38" fontId="51" fillId="0" borderId="13" xfId="52" applyFont="1" applyFill="1" applyBorder="1" applyAlignment="1" applyProtection="1">
      <alignment vertical="center" shrinkToFit="1"/>
      <protection locked="0"/>
    </xf>
    <xf numFmtId="38" fontId="90" fillId="0" borderId="0" xfId="52" applyFont="1" applyFill="1" applyBorder="1" applyAlignment="1" applyProtection="1">
      <alignment vertical="center"/>
      <protection/>
    </xf>
    <xf numFmtId="0" fontId="96" fillId="0" borderId="0" xfId="0" applyFont="1" applyFill="1" applyBorder="1" applyAlignment="1" applyProtection="1">
      <alignment vertical="center"/>
      <protection/>
    </xf>
    <xf numFmtId="0" fontId="90" fillId="0" borderId="0" xfId="0" applyFont="1" applyFill="1" applyBorder="1" applyAlignment="1" applyProtection="1">
      <alignment vertical="center"/>
      <protection/>
    </xf>
    <xf numFmtId="0" fontId="59" fillId="0" borderId="0" xfId="0" applyFont="1" applyFill="1" applyBorder="1" applyAlignment="1" applyProtection="1">
      <alignment horizontal="center" vertical="center"/>
      <protection/>
    </xf>
    <xf numFmtId="0" fontId="90" fillId="0" borderId="24" xfId="0" applyFont="1" applyFill="1" applyBorder="1" applyAlignment="1" applyProtection="1">
      <alignment vertical="center"/>
      <protection/>
    </xf>
    <xf numFmtId="0" fontId="0" fillId="0" borderId="24" xfId="0" applyFont="1" applyFill="1" applyBorder="1" applyAlignment="1" applyProtection="1">
      <alignment vertical="center"/>
      <protection/>
    </xf>
    <xf numFmtId="0" fontId="60" fillId="0" borderId="37" xfId="0" applyFont="1" applyFill="1" applyBorder="1" applyAlignment="1" applyProtection="1">
      <alignment vertical="center"/>
      <protection/>
    </xf>
    <xf numFmtId="38" fontId="96" fillId="0" borderId="0" xfId="52" applyFont="1" applyFill="1" applyBorder="1" applyAlignment="1" applyProtection="1">
      <alignment vertical="center"/>
      <protection/>
    </xf>
    <xf numFmtId="38" fontId="66" fillId="0" borderId="0" xfId="52" applyFont="1" applyFill="1" applyBorder="1" applyAlignment="1" applyProtection="1">
      <alignment vertical="center"/>
      <protection/>
    </xf>
    <xf numFmtId="38" fontId="90" fillId="0" borderId="0" xfId="52" applyFont="1" applyFill="1" applyBorder="1" applyAlignment="1" applyProtection="1">
      <alignment horizontal="center" vertical="center"/>
      <protection/>
    </xf>
    <xf numFmtId="0" fontId="53" fillId="0" borderId="0" xfId="0" applyFont="1" applyFill="1" applyBorder="1" applyAlignment="1" applyProtection="1">
      <alignment horizontal="right" vertical="center"/>
      <protection/>
    </xf>
    <xf numFmtId="0" fontId="59" fillId="0" borderId="0" xfId="0" applyFont="1" applyFill="1" applyBorder="1" applyAlignment="1" applyProtection="1">
      <alignment vertical="center"/>
      <protection/>
    </xf>
    <xf numFmtId="0" fontId="66" fillId="0" borderId="22" xfId="0" applyFont="1" applyFill="1" applyBorder="1" applyAlignment="1" applyProtection="1">
      <alignment vertical="center"/>
      <protection/>
    </xf>
    <xf numFmtId="0" fontId="96" fillId="0" borderId="22" xfId="0" applyFont="1" applyFill="1" applyBorder="1" applyAlignment="1" applyProtection="1">
      <alignment vertical="center"/>
      <protection/>
    </xf>
    <xf numFmtId="0" fontId="60" fillId="0" borderId="55" xfId="0" applyFont="1" applyFill="1" applyBorder="1" applyAlignment="1" applyProtection="1">
      <alignment vertical="center"/>
      <protection/>
    </xf>
    <xf numFmtId="38" fontId="0" fillId="0" borderId="19" xfId="52" applyFont="1" applyFill="1" applyBorder="1" applyAlignment="1">
      <alignment horizontal="center" vertical="center"/>
    </xf>
    <xf numFmtId="38" fontId="84" fillId="0" borderId="25" xfId="52" applyFont="1" applyFill="1" applyBorder="1" applyAlignment="1" applyProtection="1">
      <alignment vertical="center" shrinkToFit="1"/>
      <protection locked="0"/>
    </xf>
    <xf numFmtId="0" fontId="31" fillId="0" borderId="14" xfId="0" applyFont="1" applyFill="1" applyBorder="1" applyAlignment="1" applyProtection="1">
      <alignment vertical="center"/>
      <protection/>
    </xf>
    <xf numFmtId="38" fontId="0" fillId="0" borderId="22" xfId="52" applyFont="1" applyFill="1" applyBorder="1" applyAlignment="1">
      <alignment vertical="center"/>
    </xf>
    <xf numFmtId="0" fontId="53" fillId="0" borderId="22" xfId="0" applyFont="1" applyFill="1" applyBorder="1" applyAlignment="1" applyProtection="1">
      <alignment vertical="center"/>
      <protection/>
    </xf>
    <xf numFmtId="38" fontId="60" fillId="0" borderId="27" xfId="52" applyFont="1" applyFill="1" applyBorder="1" applyAlignment="1" applyProtection="1">
      <alignment vertical="center"/>
      <protection/>
    </xf>
    <xf numFmtId="0" fontId="53" fillId="0" borderId="14" xfId="0" applyFont="1" applyFill="1" applyBorder="1" applyAlignment="1" applyProtection="1">
      <alignment vertical="center" shrinkToFit="1"/>
      <protection/>
    </xf>
    <xf numFmtId="0" fontId="66" fillId="0" borderId="19" xfId="0" applyFont="1" applyFill="1" applyBorder="1" applyAlignment="1" applyProtection="1">
      <alignment vertical="center"/>
      <protection/>
    </xf>
    <xf numFmtId="0" fontId="96" fillId="0" borderId="19" xfId="0" applyFont="1" applyFill="1" applyBorder="1" applyAlignment="1" applyProtection="1">
      <alignment horizontal="center" vertical="center"/>
      <protection/>
    </xf>
    <xf numFmtId="0" fontId="0" fillId="0" borderId="19" xfId="0" applyFont="1" applyFill="1" applyBorder="1" applyAlignment="1" applyProtection="1">
      <alignment horizontal="center" vertical="center"/>
      <protection/>
    </xf>
    <xf numFmtId="0" fontId="60" fillId="0" borderId="0" xfId="0" applyFont="1" applyFill="1" applyBorder="1" applyAlignment="1" applyProtection="1">
      <alignment horizontal="center" vertical="center" shrinkToFit="1"/>
      <protection/>
    </xf>
    <xf numFmtId="0" fontId="53" fillId="0" borderId="43" xfId="0" applyFont="1" applyFill="1" applyBorder="1" applyAlignment="1">
      <alignment vertical="center" shrinkToFit="1"/>
    </xf>
    <xf numFmtId="0" fontId="96" fillId="0" borderId="41" xfId="0" applyFont="1" applyFill="1" applyBorder="1" applyAlignment="1">
      <alignment horizontal="center" vertical="center" shrinkToFit="1"/>
    </xf>
    <xf numFmtId="0" fontId="66" fillId="0" borderId="14" xfId="0" applyFont="1" applyFill="1" applyBorder="1" applyAlignment="1" applyProtection="1">
      <alignment vertical="center"/>
      <protection/>
    </xf>
    <xf numFmtId="0" fontId="53" fillId="0" borderId="45" xfId="0" applyFont="1" applyFill="1" applyBorder="1" applyAlignment="1">
      <alignment vertical="top" shrinkToFit="1"/>
    </xf>
    <xf numFmtId="0" fontId="53" fillId="0" borderId="40" xfId="0" applyFont="1" applyFill="1" applyBorder="1" applyAlignment="1">
      <alignment horizontal="left" vertical="center" wrapText="1"/>
    </xf>
    <xf numFmtId="38" fontId="53" fillId="0" borderId="0" xfId="52" applyFont="1" applyFill="1" applyBorder="1" applyAlignment="1" applyProtection="1">
      <alignment horizontal="center" vertical="center"/>
      <protection/>
    </xf>
    <xf numFmtId="38" fontId="59" fillId="0" borderId="0" xfId="52" applyFont="1" applyFill="1" applyBorder="1" applyAlignment="1" applyProtection="1">
      <alignment horizontal="center" vertical="center"/>
      <protection/>
    </xf>
    <xf numFmtId="38" fontId="0" fillId="0" borderId="0" xfId="52" applyFont="1" applyFill="1" applyBorder="1" applyAlignment="1" applyProtection="1">
      <alignment horizontal="center" vertical="center"/>
      <protection/>
    </xf>
    <xf numFmtId="38" fontId="60" fillId="0" borderId="0" xfId="52" applyFont="1" applyFill="1" applyBorder="1" applyAlignment="1" applyProtection="1">
      <alignment horizontal="center" vertical="center" shrinkToFit="1"/>
      <protection/>
    </xf>
    <xf numFmtId="38" fontId="60" fillId="0" borderId="50" xfId="52" applyFont="1" applyFill="1" applyBorder="1" applyAlignment="1" applyProtection="1">
      <alignment horizontal="center" vertical="center"/>
      <protection/>
    </xf>
    <xf numFmtId="38" fontId="53" fillId="0" borderId="46" xfId="52" applyFont="1" applyFill="1" applyBorder="1" applyAlignment="1">
      <alignment horizontal="center" vertical="center" shrinkToFit="1"/>
    </xf>
    <xf numFmtId="38" fontId="53" fillId="0" borderId="45" xfId="52" applyFont="1" applyFill="1" applyBorder="1" applyAlignment="1">
      <alignment horizontal="left" vertical="center" shrinkToFit="1"/>
    </xf>
    <xf numFmtId="38" fontId="53" fillId="0" borderId="71" xfId="52" applyFont="1" applyFill="1" applyBorder="1" applyAlignment="1">
      <alignment horizontal="center" vertical="center" shrinkToFit="1"/>
    </xf>
    <xf numFmtId="0" fontId="53" fillId="0" borderId="63" xfId="0" applyFont="1" applyFill="1" applyBorder="1" applyAlignment="1" applyProtection="1">
      <alignment vertical="center"/>
      <protection/>
    </xf>
    <xf numFmtId="38" fontId="59" fillId="0" borderId="63" xfId="0" applyNumberFormat="1" applyFont="1" applyFill="1" applyBorder="1" applyAlignment="1" applyProtection="1">
      <alignment vertical="center"/>
      <protection/>
    </xf>
    <xf numFmtId="38" fontId="60" fillId="0" borderId="63" xfId="0" applyNumberFormat="1" applyFont="1" applyFill="1" applyBorder="1" applyAlignment="1" applyProtection="1">
      <alignment horizontal="center" vertical="center" shrinkToFit="1"/>
      <protection/>
    </xf>
    <xf numFmtId="38" fontId="53" fillId="0" borderId="63" xfId="0" applyNumberFormat="1" applyFont="1" applyFill="1" applyBorder="1" applyAlignment="1" applyProtection="1">
      <alignment horizontal="center" vertical="center"/>
      <protection/>
    </xf>
    <xf numFmtId="38" fontId="90" fillId="0" borderId="63" xfId="0" applyNumberFormat="1" applyFont="1" applyFill="1" applyBorder="1" applyAlignment="1" applyProtection="1">
      <alignment horizontal="center" vertical="center"/>
      <protection/>
    </xf>
    <xf numFmtId="38" fontId="97" fillId="0" borderId="63" xfId="0" applyNumberFormat="1" applyFont="1" applyFill="1" applyBorder="1" applyAlignment="1" applyProtection="1">
      <alignment horizontal="right" vertical="center"/>
      <protection/>
    </xf>
    <xf numFmtId="38" fontId="60" fillId="0" borderId="70" xfId="0" applyNumberFormat="1" applyFont="1" applyFill="1" applyBorder="1" applyAlignment="1" applyProtection="1">
      <alignment horizontal="right" vertical="center"/>
      <protection/>
    </xf>
    <xf numFmtId="0" fontId="90" fillId="0" borderId="66" xfId="0" applyFont="1" applyFill="1" applyBorder="1" applyAlignment="1">
      <alignment horizontal="center" vertical="center"/>
    </xf>
    <xf numFmtId="38" fontId="0" fillId="0" borderId="66" xfId="0" applyNumberFormat="1" applyFont="1" applyFill="1" applyBorder="1" applyAlignment="1">
      <alignment vertical="center"/>
    </xf>
    <xf numFmtId="38" fontId="51" fillId="0" borderId="32" xfId="52" applyNumberFormat="1" applyFont="1" applyFill="1" applyBorder="1" applyAlignment="1">
      <alignment vertical="center"/>
    </xf>
    <xf numFmtId="38" fontId="60" fillId="0" borderId="65" xfId="52" applyFont="1" applyFill="1" applyBorder="1" applyAlignment="1">
      <alignment vertical="center" shrinkToFit="1"/>
    </xf>
    <xf numFmtId="38" fontId="51" fillId="0" borderId="65" xfId="52" applyNumberFormat="1" applyFont="1" applyFill="1" applyBorder="1" applyAlignment="1">
      <alignment vertical="center"/>
    </xf>
    <xf numFmtId="0" fontId="90" fillId="0" borderId="65" xfId="0" applyFont="1" applyFill="1" applyBorder="1" applyAlignment="1">
      <alignment vertical="center"/>
    </xf>
    <xf numFmtId="0" fontId="90" fillId="0" borderId="0" xfId="0" applyFont="1" applyFill="1" applyBorder="1" applyAlignment="1">
      <alignment horizontal="center" vertical="center"/>
    </xf>
    <xf numFmtId="0" fontId="90" fillId="0" borderId="0" xfId="0" applyFont="1" applyFill="1" applyBorder="1" applyAlignment="1">
      <alignment vertical="center"/>
    </xf>
    <xf numFmtId="0" fontId="95" fillId="0" borderId="0" xfId="0" applyFont="1" applyFill="1" applyBorder="1" applyAlignment="1">
      <alignment vertical="center"/>
    </xf>
    <xf numFmtId="0" fontId="98" fillId="0" borderId="0" xfId="0" applyFont="1" applyFill="1" applyBorder="1" applyAlignment="1" applyProtection="1">
      <alignment horizontal="right" vertical="center"/>
      <protection/>
    </xf>
    <xf numFmtId="0" fontId="21" fillId="0" borderId="72" xfId="0" applyFont="1" applyFill="1" applyBorder="1" applyAlignment="1">
      <alignment horizontal="left" vertical="top"/>
    </xf>
    <xf numFmtId="0" fontId="21" fillId="0" borderId="36" xfId="0" applyFont="1" applyFill="1" applyBorder="1" applyAlignment="1">
      <alignment horizontal="left" vertical="top"/>
    </xf>
    <xf numFmtId="0" fontId="21" fillId="0" borderId="49" xfId="0" applyFont="1" applyFill="1" applyBorder="1" applyAlignment="1">
      <alignment vertical="top"/>
    </xf>
    <xf numFmtId="38" fontId="53" fillId="0" borderId="40" xfId="52" applyFont="1" applyFill="1" applyBorder="1" applyAlignment="1">
      <alignment horizontal="center" vertical="center" textRotation="255" shrinkToFit="1"/>
    </xf>
    <xf numFmtId="38" fontId="53" fillId="0" borderId="44" xfId="52" applyFont="1" applyFill="1" applyBorder="1" applyAlignment="1">
      <alignment vertical="center" shrinkToFit="1"/>
    </xf>
    <xf numFmtId="0" fontId="31" fillId="0" borderId="19" xfId="0" applyFont="1" applyFill="1" applyBorder="1" applyAlignment="1">
      <alignment vertical="center"/>
    </xf>
    <xf numFmtId="38" fontId="53" fillId="0" borderId="52" xfId="52" applyFont="1" applyFill="1" applyBorder="1" applyAlignment="1">
      <alignment vertical="center" shrinkToFit="1"/>
    </xf>
    <xf numFmtId="38" fontId="31" fillId="0" borderId="53" xfId="52" applyFont="1" applyFill="1" applyBorder="1" applyAlignment="1">
      <alignment horizontal="center" vertical="center"/>
    </xf>
    <xf numFmtId="38" fontId="31" fillId="0" borderId="44" xfId="52" applyFont="1" applyFill="1" applyBorder="1" applyAlignment="1">
      <alignment horizontal="center" vertical="center"/>
    </xf>
    <xf numFmtId="38" fontId="53" fillId="0" borderId="43" xfId="52" applyFont="1" applyFill="1" applyBorder="1" applyAlignment="1">
      <alignment vertical="center" shrinkToFit="1"/>
    </xf>
    <xf numFmtId="38" fontId="53" fillId="0" borderId="0" xfId="52" applyFont="1" applyFill="1" applyBorder="1" applyAlignment="1">
      <alignment vertical="center" shrinkToFit="1"/>
    </xf>
    <xf numFmtId="38" fontId="31" fillId="0" borderId="24" xfId="52" applyFont="1" applyFill="1" applyBorder="1" applyAlignment="1" applyProtection="1">
      <alignment vertical="center" shrinkToFit="1"/>
      <protection/>
    </xf>
    <xf numFmtId="38" fontId="99" fillId="0" borderId="0" xfId="52" applyFont="1" applyFill="1" applyBorder="1" applyAlignment="1" applyProtection="1">
      <alignment vertical="center"/>
      <protection/>
    </xf>
    <xf numFmtId="38" fontId="31" fillId="0" borderId="24" xfId="52" applyFont="1" applyFill="1" applyBorder="1" applyAlignment="1" applyProtection="1">
      <alignment vertical="center"/>
      <protection/>
    </xf>
    <xf numFmtId="0" fontId="74" fillId="0" borderId="14" xfId="0" applyFont="1" applyFill="1" applyBorder="1" applyAlignment="1">
      <alignment vertical="center"/>
    </xf>
    <xf numFmtId="38" fontId="53" fillId="0" borderId="0" xfId="52" applyFont="1" applyFill="1" applyBorder="1" applyAlignment="1" applyProtection="1">
      <alignment horizontal="right" vertical="center"/>
      <protection/>
    </xf>
    <xf numFmtId="38" fontId="31" fillId="0" borderId="0" xfId="52" applyFont="1" applyFill="1" applyBorder="1" applyAlignment="1" applyProtection="1">
      <alignment horizontal="center" vertical="center"/>
      <protection/>
    </xf>
    <xf numFmtId="38" fontId="24" fillId="0" borderId="0" xfId="52" applyFont="1" applyFill="1" applyBorder="1" applyAlignment="1" applyProtection="1">
      <alignment vertical="center" shrinkToFit="1"/>
      <protection/>
    </xf>
    <xf numFmtId="38" fontId="31" fillId="0" borderId="0" xfId="52" applyFont="1" applyFill="1" applyBorder="1" applyAlignment="1" applyProtection="1">
      <alignment vertical="center" shrinkToFit="1"/>
      <protection/>
    </xf>
    <xf numFmtId="38" fontId="74" fillId="0" borderId="0" xfId="52" applyFont="1" applyFill="1" applyBorder="1" applyAlignment="1" applyProtection="1">
      <alignment horizontal="right" vertical="center"/>
      <protection/>
    </xf>
    <xf numFmtId="38" fontId="53" fillId="0" borderId="44" xfId="52" applyFont="1" applyFill="1" applyBorder="1" applyAlignment="1">
      <alignment horizontal="center" vertical="center" shrinkToFit="1"/>
    </xf>
    <xf numFmtId="38" fontId="53" fillId="0" borderId="0" xfId="52" applyFont="1" applyFill="1" applyBorder="1" applyAlignment="1" applyProtection="1">
      <alignment horizontal="centerContinuous" vertical="center"/>
      <protection/>
    </xf>
    <xf numFmtId="38" fontId="53" fillId="0" borderId="53" xfId="52" applyFont="1" applyFill="1" applyBorder="1" applyAlignment="1">
      <alignment horizontal="center" vertical="center" shrinkToFit="1"/>
    </xf>
    <xf numFmtId="38" fontId="74" fillId="0" borderId="0" xfId="52" applyFont="1" applyFill="1" applyBorder="1" applyAlignment="1" applyProtection="1">
      <alignment horizontal="center" vertical="center"/>
      <protection/>
    </xf>
    <xf numFmtId="38" fontId="31" fillId="0" borderId="0" xfId="52" applyFont="1" applyFill="1" applyBorder="1" applyAlignment="1" applyProtection="1">
      <alignment horizontal="center" vertical="center" shrinkToFit="1"/>
      <protection/>
    </xf>
    <xf numFmtId="0" fontId="24" fillId="0" borderId="0" xfId="0" applyFont="1" applyFill="1" applyBorder="1" applyAlignment="1" applyProtection="1">
      <alignment vertical="center" shrinkToFit="1"/>
      <protection/>
    </xf>
    <xf numFmtId="0" fontId="31" fillId="0" borderId="0" xfId="0" applyFont="1" applyFill="1" applyBorder="1" applyAlignment="1" applyProtection="1">
      <alignment vertical="center" shrinkToFit="1"/>
      <protection/>
    </xf>
    <xf numFmtId="38" fontId="99" fillId="0" borderId="0" xfId="52" applyFont="1" applyFill="1" applyBorder="1" applyAlignment="1" applyProtection="1">
      <alignment horizontal="center" vertical="center"/>
      <protection/>
    </xf>
    <xf numFmtId="0" fontId="51" fillId="0" borderId="0" xfId="0" applyFont="1" applyFill="1" applyBorder="1" applyAlignment="1" applyProtection="1">
      <alignment vertical="center"/>
      <protection/>
    </xf>
    <xf numFmtId="0" fontId="99" fillId="0" borderId="0" xfId="0" applyFont="1" applyFill="1" applyBorder="1" applyAlignment="1" applyProtection="1">
      <alignment vertical="center"/>
      <protection/>
    </xf>
    <xf numFmtId="0" fontId="31" fillId="0" borderId="40" xfId="0" applyFont="1" applyFill="1" applyBorder="1" applyAlignment="1">
      <alignment horizontal="center" vertical="center"/>
    </xf>
    <xf numFmtId="38" fontId="53" fillId="0" borderId="58" xfId="52" applyFont="1" applyFill="1" applyBorder="1" applyAlignment="1">
      <alignment horizontal="center" vertical="center" shrinkToFit="1"/>
    </xf>
    <xf numFmtId="38" fontId="31" fillId="0" borderId="59" xfId="52" applyFont="1" applyFill="1" applyBorder="1" applyAlignment="1">
      <alignment horizontal="center" vertical="center"/>
    </xf>
    <xf numFmtId="38" fontId="51" fillId="0" borderId="61" xfId="52" applyFont="1" applyFill="1" applyBorder="1" applyAlignment="1" applyProtection="1">
      <alignment vertical="center"/>
      <protection locked="0"/>
    </xf>
    <xf numFmtId="38" fontId="99" fillId="0" borderId="63" xfId="52" applyFont="1" applyFill="1" applyBorder="1" applyAlignment="1" applyProtection="1">
      <alignment vertical="center"/>
      <protection/>
    </xf>
    <xf numFmtId="38" fontId="24" fillId="0" borderId="63" xfId="52" applyFont="1" applyFill="1" applyBorder="1" applyAlignment="1" applyProtection="1">
      <alignment vertical="center" shrinkToFit="1"/>
      <protection/>
    </xf>
    <xf numFmtId="38" fontId="31" fillId="0" borderId="63" xfId="52" applyFont="1" applyFill="1" applyBorder="1" applyAlignment="1" applyProtection="1">
      <alignment vertical="center" shrinkToFit="1"/>
      <protection/>
    </xf>
    <xf numFmtId="38" fontId="60" fillId="0" borderId="63" xfId="52" applyFont="1" applyFill="1" applyBorder="1" applyAlignment="1" applyProtection="1">
      <alignment vertical="center"/>
      <protection locked="0"/>
    </xf>
    <xf numFmtId="38" fontId="74" fillId="0" borderId="51" xfId="52" applyFont="1" applyFill="1" applyBorder="1" applyAlignment="1">
      <alignment vertical="center"/>
    </xf>
    <xf numFmtId="0" fontId="53" fillId="0" borderId="22" xfId="0" applyFont="1" applyFill="1" applyBorder="1" applyAlignment="1">
      <alignment vertical="center"/>
    </xf>
    <xf numFmtId="38" fontId="0" fillId="0" borderId="66" xfId="0" applyNumberFormat="1" applyFont="1" applyFill="1" applyBorder="1" applyAlignment="1">
      <alignment vertical="center" shrinkToFit="1"/>
    </xf>
    <xf numFmtId="38" fontId="51" fillId="0" borderId="67" xfId="52" applyFont="1" applyFill="1" applyBorder="1" applyAlignment="1" applyProtection="1">
      <alignment vertical="center"/>
      <protection locked="0"/>
    </xf>
    <xf numFmtId="38" fontId="51" fillId="0" borderId="65" xfId="52" applyFont="1" applyFill="1" applyBorder="1" applyAlignment="1">
      <alignment vertical="center"/>
    </xf>
    <xf numFmtId="0" fontId="21" fillId="0" borderId="0" xfId="0" applyNumberFormat="1" applyFont="1" applyFill="1" applyBorder="1" applyAlignment="1">
      <alignment horizontal="right" vertical="center"/>
    </xf>
    <xf numFmtId="0" fontId="36" fillId="0" borderId="0" xfId="0" applyFont="1" applyFill="1" applyBorder="1" applyAlignment="1">
      <alignment vertical="center"/>
    </xf>
    <xf numFmtId="0" fontId="22" fillId="0" borderId="40" xfId="0" applyFont="1" applyFill="1" applyBorder="1" applyAlignment="1">
      <alignment horizontal="centerContinuous" vertical="center"/>
    </xf>
    <xf numFmtId="0" fontId="53" fillId="0" borderId="40" xfId="0" applyFont="1" applyFill="1" applyBorder="1" applyAlignment="1">
      <alignment horizontal="centerContinuous" vertical="center"/>
    </xf>
    <xf numFmtId="0" fontId="35" fillId="0" borderId="50" xfId="0" applyFont="1" applyFill="1" applyBorder="1" applyAlignment="1">
      <alignment horizontal="center" vertical="center"/>
    </xf>
    <xf numFmtId="38" fontId="53" fillId="0" borderId="40" xfId="52" applyFont="1" applyFill="1" applyBorder="1" applyAlignment="1">
      <alignment vertical="center" shrinkToFit="1"/>
    </xf>
    <xf numFmtId="38" fontId="53" fillId="0" borderId="23" xfId="52" applyFont="1" applyFill="1" applyBorder="1" applyAlignment="1">
      <alignment vertical="center" shrinkToFit="1"/>
    </xf>
    <xf numFmtId="0" fontId="36" fillId="0" borderId="24" xfId="0" applyFont="1" applyFill="1" applyBorder="1" applyAlignment="1" applyProtection="1">
      <alignment vertical="center"/>
      <protection/>
    </xf>
    <xf numFmtId="38" fontId="100" fillId="0" borderId="24" xfId="52" applyFont="1" applyFill="1" applyBorder="1" applyAlignment="1" applyProtection="1">
      <alignment vertical="center"/>
      <protection/>
    </xf>
    <xf numFmtId="38" fontId="53" fillId="0" borderId="24" xfId="52" applyFont="1" applyFill="1" applyBorder="1" applyAlignment="1">
      <alignment vertical="center" shrinkToFit="1"/>
    </xf>
    <xf numFmtId="0" fontId="31" fillId="0" borderId="24" xfId="0" applyFont="1" applyFill="1" applyBorder="1" applyAlignment="1">
      <alignment vertical="center"/>
    </xf>
    <xf numFmtId="38" fontId="101" fillId="0" borderId="48" xfId="52" applyFont="1" applyFill="1" applyBorder="1" applyAlignment="1" applyProtection="1">
      <alignment vertical="center"/>
      <protection/>
    </xf>
    <xf numFmtId="38" fontId="21" fillId="0" borderId="53" xfId="52" applyFont="1" applyFill="1" applyBorder="1" applyAlignment="1">
      <alignment horizontal="left" vertical="center" shrinkToFit="1"/>
    </xf>
    <xf numFmtId="38" fontId="102" fillId="0" borderId="0" xfId="52" applyFont="1" applyFill="1" applyBorder="1" applyAlignment="1" applyProtection="1">
      <alignment vertical="center"/>
      <protection/>
    </xf>
    <xf numFmtId="38" fontId="100" fillId="0" borderId="0" xfId="52" applyFont="1" applyFill="1" applyBorder="1" applyAlignment="1" applyProtection="1">
      <alignment vertical="center"/>
      <protection/>
    </xf>
    <xf numFmtId="38" fontId="101" fillId="0" borderId="50" xfId="52" applyFont="1" applyFill="1" applyBorder="1" applyAlignment="1" applyProtection="1">
      <alignment vertical="center"/>
      <protection/>
    </xf>
    <xf numFmtId="38" fontId="36" fillId="0" borderId="0" xfId="52" applyFont="1" applyFill="1" applyBorder="1" applyAlignment="1" applyProtection="1">
      <alignment vertical="center"/>
      <protection/>
    </xf>
    <xf numFmtId="38" fontId="74" fillId="0" borderId="0" xfId="52" applyFont="1" applyFill="1" applyBorder="1" applyAlignment="1" applyProtection="1">
      <alignment horizontal="centerContinuous" vertical="center"/>
      <protection/>
    </xf>
    <xf numFmtId="38" fontId="53" fillId="0" borderId="45" xfId="52" applyFont="1" applyFill="1" applyBorder="1" applyAlignment="1">
      <alignment horizontal="center" vertical="center" shrinkToFit="1"/>
    </xf>
    <xf numFmtId="0" fontId="23" fillId="0" borderId="0" xfId="0" applyFont="1" applyAlignment="1">
      <alignment horizontal="center" vertical="top" textRotation="255"/>
    </xf>
    <xf numFmtId="38" fontId="31" fillId="0" borderId="41" xfId="52" applyFont="1" applyFill="1" applyBorder="1" applyAlignment="1">
      <alignment horizontal="center" vertical="center"/>
    </xf>
    <xf numFmtId="38" fontId="53" fillId="0" borderId="58" xfId="52" applyFont="1" applyFill="1" applyBorder="1" applyAlignment="1">
      <alignment vertical="center" shrinkToFit="1"/>
    </xf>
    <xf numFmtId="38" fontId="59" fillId="0" borderId="63" xfId="52" applyFont="1" applyFill="1" applyBorder="1" applyAlignment="1" applyProtection="1">
      <alignment vertical="center"/>
      <protection/>
    </xf>
    <xf numFmtId="38" fontId="60" fillId="0" borderId="63" xfId="52" applyFont="1" applyFill="1" applyBorder="1" applyAlignment="1" applyProtection="1">
      <alignment vertical="center"/>
      <protection/>
    </xf>
    <xf numFmtId="38" fontId="66" fillId="0" borderId="63" xfId="52" applyFont="1" applyFill="1" applyBorder="1" applyAlignment="1" applyProtection="1">
      <alignment vertical="center"/>
      <protection/>
    </xf>
    <xf numFmtId="38" fontId="102" fillId="0" borderId="63" xfId="52" applyFont="1" applyFill="1" applyBorder="1" applyAlignment="1" applyProtection="1">
      <alignment vertical="center"/>
      <protection/>
    </xf>
    <xf numFmtId="38" fontId="36" fillId="0" borderId="63" xfId="52" applyFont="1" applyFill="1" applyBorder="1" applyAlignment="1" applyProtection="1">
      <alignment vertical="center"/>
      <protection/>
    </xf>
    <xf numFmtId="38" fontId="100" fillId="0" borderId="63" xfId="52" applyFont="1" applyFill="1" applyBorder="1" applyAlignment="1" applyProtection="1">
      <alignment vertical="center"/>
      <protection/>
    </xf>
    <xf numFmtId="38" fontId="101" fillId="0" borderId="70" xfId="52" applyFont="1" applyFill="1" applyBorder="1" applyAlignment="1" applyProtection="1">
      <alignment vertical="center"/>
      <protection/>
    </xf>
    <xf numFmtId="38" fontId="22" fillId="0" borderId="66" xfId="52" applyFont="1" applyFill="1" applyBorder="1" applyAlignment="1">
      <alignment vertical="center"/>
    </xf>
    <xf numFmtId="38" fontId="0" fillId="0" borderId="66" xfId="52" applyFont="1" applyFill="1" applyBorder="1" applyAlignment="1">
      <alignment vertical="center"/>
    </xf>
    <xf numFmtId="38" fontId="51" fillId="0" borderId="67" xfId="52" applyFont="1" applyFill="1" applyBorder="1" applyAlignment="1">
      <alignment vertical="center"/>
    </xf>
    <xf numFmtId="38" fontId="53" fillId="0" borderId="66" xfId="52" applyFont="1" applyFill="1" applyBorder="1" applyAlignment="1">
      <alignment vertical="center"/>
    </xf>
    <xf numFmtId="38" fontId="100" fillId="0" borderId="65" xfId="52" applyFont="1" applyFill="1" applyBorder="1" applyAlignment="1" applyProtection="1">
      <alignment vertical="center"/>
      <protection/>
    </xf>
    <xf numFmtId="38" fontId="53" fillId="0" borderId="66" xfId="52" applyFont="1" applyFill="1" applyBorder="1" applyAlignment="1">
      <alignment horizontal="center" vertical="center"/>
    </xf>
    <xf numFmtId="38" fontId="51" fillId="0" borderId="66" xfId="52" applyFont="1" applyFill="1" applyBorder="1" applyAlignment="1">
      <alignment vertical="center"/>
    </xf>
    <xf numFmtId="38" fontId="101" fillId="0" borderId="65" xfId="52" applyFont="1" applyFill="1" applyBorder="1" applyAlignment="1" applyProtection="1">
      <alignment vertical="center"/>
      <protection/>
    </xf>
    <xf numFmtId="0" fontId="53" fillId="0" borderId="0" xfId="0" applyFont="1" applyFill="1" applyBorder="1" applyAlignment="1">
      <alignment horizontal="center" vertical="top"/>
    </xf>
    <xf numFmtId="0" fontId="92" fillId="0" borderId="0" xfId="0" applyFont="1" applyFill="1" applyBorder="1" applyAlignment="1" applyProtection="1">
      <alignment vertical="center"/>
      <protection/>
    </xf>
    <xf numFmtId="0" fontId="53" fillId="0" borderId="0" xfId="0" applyFont="1" applyFill="1" applyBorder="1" applyAlignment="1" applyProtection="1">
      <alignment horizontal="center" vertical="top"/>
      <protection/>
    </xf>
    <xf numFmtId="0" fontId="74" fillId="0" borderId="0" xfId="0" applyFont="1" applyBorder="1" applyAlignment="1" applyProtection="1">
      <alignment/>
      <protection/>
    </xf>
    <xf numFmtId="0" fontId="74" fillId="0" borderId="0" xfId="0" applyFont="1" applyFill="1" applyBorder="1" applyAlignment="1">
      <alignment horizontal="center" vertical="top"/>
    </xf>
    <xf numFmtId="0" fontId="31" fillId="0" borderId="0" xfId="0" applyFont="1" applyAlignment="1">
      <alignment vertical="center"/>
    </xf>
    <xf numFmtId="0" fontId="21" fillId="0" borderId="49" xfId="0" applyFont="1" applyFill="1" applyBorder="1" applyAlignment="1">
      <alignment vertical="top" shrinkToFit="1"/>
    </xf>
    <xf numFmtId="0" fontId="53" fillId="0" borderId="19" xfId="0" applyFont="1" applyFill="1" applyBorder="1" applyAlignment="1">
      <alignment horizontal="centerContinuous" vertical="center"/>
    </xf>
    <xf numFmtId="0" fontId="35" fillId="0" borderId="73" xfId="0" applyFont="1" applyFill="1" applyBorder="1" applyAlignment="1">
      <alignment horizontal="center" vertical="center"/>
    </xf>
    <xf numFmtId="38" fontId="31" fillId="0" borderId="24" xfId="52" applyFont="1" applyFill="1" applyBorder="1" applyAlignment="1">
      <alignment vertical="center"/>
    </xf>
    <xf numFmtId="38" fontId="22" fillId="0" borderId="0" xfId="52" applyFont="1" applyFill="1" applyBorder="1" applyAlignment="1" applyProtection="1">
      <alignment vertical="center" shrinkToFit="1"/>
      <protection/>
    </xf>
    <xf numFmtId="38" fontId="36" fillId="0" borderId="0" xfId="52" applyFont="1" applyFill="1" applyBorder="1" applyAlignment="1" applyProtection="1">
      <alignment vertical="center" shrinkToFit="1"/>
      <protection/>
    </xf>
    <xf numFmtId="38" fontId="31" fillId="0" borderId="24" xfId="52" applyFont="1" applyFill="1" applyBorder="1" applyAlignment="1">
      <alignment horizontal="center" vertical="center"/>
    </xf>
    <xf numFmtId="38" fontId="31" fillId="0" borderId="53" xfId="52" applyFont="1" applyFill="1" applyBorder="1" applyAlignment="1">
      <alignment vertical="center" shrinkToFit="1"/>
    </xf>
    <xf numFmtId="38" fontId="53" fillId="0" borderId="14" xfId="52" applyFont="1" applyFill="1" applyBorder="1" applyAlignment="1">
      <alignment vertical="center" shrinkToFit="1"/>
    </xf>
    <xf numFmtId="38" fontId="31" fillId="0" borderId="49" xfId="52" applyFont="1" applyFill="1" applyBorder="1" applyAlignment="1">
      <alignment vertical="center" shrinkToFit="1"/>
    </xf>
    <xf numFmtId="38" fontId="22" fillId="0" borderId="0" xfId="52" applyFont="1" applyFill="1" applyBorder="1" applyAlignment="1" applyProtection="1">
      <alignment horizontal="right" vertical="center" shrinkToFit="1"/>
      <protection/>
    </xf>
    <xf numFmtId="0" fontId="31" fillId="0" borderId="49" xfId="0" applyFont="1" applyFill="1" applyBorder="1" applyAlignment="1">
      <alignment vertical="center" shrinkToFit="1"/>
    </xf>
    <xf numFmtId="38" fontId="53" fillId="0" borderId="0" xfId="52" applyFont="1" applyFill="1" applyBorder="1" applyAlignment="1" applyProtection="1">
      <alignment vertical="center" shrinkToFit="1"/>
      <protection/>
    </xf>
    <xf numFmtId="38" fontId="58" fillId="0" borderId="0" xfId="52" applyFont="1" applyFill="1" applyBorder="1" applyAlignment="1" applyProtection="1">
      <alignment horizontal="center" vertical="center" shrinkToFit="1"/>
      <protection/>
    </xf>
    <xf numFmtId="0" fontId="31" fillId="0" borderId="41" xfId="0" applyFont="1" applyFill="1" applyBorder="1" applyAlignment="1">
      <alignment vertical="center" shrinkToFit="1"/>
    </xf>
    <xf numFmtId="38" fontId="22" fillId="0" borderId="24" xfId="52" applyFont="1" applyFill="1" applyBorder="1" applyAlignment="1" applyProtection="1">
      <alignment vertical="center" shrinkToFit="1"/>
      <protection/>
    </xf>
    <xf numFmtId="38" fontId="0" fillId="0" borderId="24" xfId="52" applyFont="1" applyFill="1" applyBorder="1" applyAlignment="1" applyProtection="1">
      <alignment vertical="center"/>
      <protection/>
    </xf>
    <xf numFmtId="38" fontId="99" fillId="0" borderId="50" xfId="52" applyFont="1" applyFill="1" applyBorder="1" applyAlignment="1" applyProtection="1">
      <alignment vertical="center"/>
      <protection/>
    </xf>
    <xf numFmtId="38" fontId="53" fillId="0" borderId="41" xfId="52" applyFont="1" applyFill="1" applyBorder="1" applyAlignment="1">
      <alignment horizontal="center" vertical="center" shrinkToFit="1"/>
    </xf>
    <xf numFmtId="38" fontId="53" fillId="0" borderId="45" xfId="52" applyFont="1" applyFill="1" applyBorder="1" applyAlignment="1">
      <alignment vertical="center" shrinkToFit="1"/>
    </xf>
    <xf numFmtId="38" fontId="66" fillId="0" borderId="0" xfId="52" applyFont="1" applyFill="1" applyBorder="1" applyAlignment="1" applyProtection="1">
      <alignment horizontal="right" vertical="center" shrinkToFit="1"/>
      <protection/>
    </xf>
    <xf numFmtId="38" fontId="60" fillId="0" borderId="0" xfId="52" applyFont="1" applyFill="1" applyBorder="1" applyAlignment="1" applyProtection="1">
      <alignment horizontal="center" vertical="center"/>
      <protection/>
    </xf>
    <xf numFmtId="38" fontId="102" fillId="0" borderId="0" xfId="52" applyFont="1" applyFill="1" applyBorder="1" applyAlignment="1" applyProtection="1">
      <alignment horizontal="center" vertical="center"/>
      <protection/>
    </xf>
    <xf numFmtId="38" fontId="22" fillId="0" borderId="0" xfId="52" applyFont="1" applyFill="1" applyBorder="1" applyAlignment="1" applyProtection="1">
      <alignment horizontal="center" vertical="center" shrinkToFit="1"/>
      <protection/>
    </xf>
    <xf numFmtId="38" fontId="36" fillId="0" borderId="0" xfId="52" applyFont="1" applyFill="1" applyBorder="1" applyAlignment="1" applyProtection="1">
      <alignment horizontal="center" vertical="center" shrinkToFit="1"/>
      <protection/>
    </xf>
    <xf numFmtId="38" fontId="99" fillId="0" borderId="50" xfId="52" applyFont="1" applyFill="1" applyBorder="1" applyAlignment="1" applyProtection="1">
      <alignment horizontal="center" vertical="center"/>
      <protection/>
    </xf>
    <xf numFmtId="38" fontId="59" fillId="0" borderId="0" xfId="52" applyFont="1" applyFill="1" applyBorder="1" applyAlignment="1" applyProtection="1">
      <alignment vertical="center" shrinkToFit="1"/>
      <protection/>
    </xf>
    <xf numFmtId="38" fontId="53" fillId="0" borderId="0" xfId="52" applyFont="1" applyFill="1" applyBorder="1" applyAlignment="1" applyProtection="1">
      <alignment horizontal="center" vertical="center" shrinkToFit="1"/>
      <protection/>
    </xf>
    <xf numFmtId="38" fontId="53" fillId="0" borderId="0" xfId="52" applyFont="1" applyFill="1" applyBorder="1" applyAlignment="1" applyProtection="1">
      <alignment horizontal="right" vertical="center" shrinkToFit="1"/>
      <protection/>
    </xf>
    <xf numFmtId="38" fontId="24" fillId="0" borderId="0" xfId="52" applyFont="1" applyFill="1" applyBorder="1" applyAlignment="1" applyProtection="1">
      <alignment horizontal="right" vertical="center" shrinkToFit="1"/>
      <protection/>
    </xf>
    <xf numFmtId="0" fontId="23" fillId="0" borderId="0" xfId="0" applyFont="1" applyAlignment="1">
      <alignment horizontal="center" vertical="top"/>
    </xf>
    <xf numFmtId="38" fontId="53" fillId="0" borderId="59" xfId="52" applyFont="1" applyFill="1" applyBorder="1" applyAlignment="1">
      <alignment horizontal="center" vertical="center" shrinkToFit="1"/>
    </xf>
    <xf numFmtId="38" fontId="22" fillId="0" borderId="63" xfId="52" applyFont="1" applyFill="1" applyBorder="1" applyAlignment="1" applyProtection="1">
      <alignment horizontal="centerContinuous" vertical="center" shrinkToFit="1"/>
      <protection/>
    </xf>
    <xf numFmtId="38" fontId="59" fillId="0" borderId="63" xfId="52" applyFont="1" applyFill="1" applyBorder="1" applyAlignment="1" applyProtection="1">
      <alignment vertical="center" shrinkToFit="1"/>
      <protection/>
    </xf>
    <xf numFmtId="38" fontId="0" fillId="0" borderId="63" xfId="52" applyFont="1" applyFill="1" applyBorder="1" applyAlignment="1" applyProtection="1">
      <alignment vertical="center"/>
      <protection/>
    </xf>
    <xf numFmtId="38" fontId="24" fillId="0" borderId="63" xfId="52" applyFont="1" applyFill="1" applyBorder="1" applyAlignment="1" applyProtection="1">
      <alignment horizontal="centerContinuous" vertical="center" shrinkToFit="1"/>
      <protection/>
    </xf>
    <xf numFmtId="38" fontId="36" fillId="0" borderId="63" xfId="52" applyFont="1" applyFill="1" applyBorder="1" applyAlignment="1" applyProtection="1">
      <alignment vertical="center" shrinkToFit="1"/>
      <protection/>
    </xf>
    <xf numFmtId="38" fontId="99" fillId="0" borderId="70" xfId="52" applyFont="1" applyFill="1" applyBorder="1" applyAlignment="1" applyProtection="1">
      <alignment vertical="center"/>
      <protection/>
    </xf>
    <xf numFmtId="38" fontId="90" fillId="0" borderId="66" xfId="52" applyFont="1" applyFill="1" applyBorder="1" applyAlignment="1">
      <alignment horizontal="center" vertical="center"/>
    </xf>
    <xf numFmtId="38" fontId="51" fillId="0" borderId="74" xfId="52" applyFont="1" applyFill="1" applyBorder="1" applyAlignment="1">
      <alignment vertical="center"/>
    </xf>
    <xf numFmtId="0" fontId="31" fillId="0" borderId="66" xfId="0" applyFont="1" applyFill="1" applyBorder="1" applyAlignment="1" applyProtection="1">
      <alignment horizontal="right" vertical="center"/>
      <protection/>
    </xf>
    <xf numFmtId="0" fontId="31" fillId="0" borderId="74" xfId="0" applyFont="1" applyFill="1" applyBorder="1" applyAlignment="1">
      <alignment vertical="center"/>
    </xf>
    <xf numFmtId="38" fontId="92" fillId="0" borderId="0" xfId="52" applyFont="1" applyFill="1" applyBorder="1" applyAlignment="1">
      <alignment vertical="center"/>
    </xf>
    <xf numFmtId="38" fontId="104" fillId="0" borderId="0" xfId="52" applyFont="1" applyFill="1" applyBorder="1" applyAlignment="1">
      <alignment horizontal="center" vertical="center"/>
    </xf>
    <xf numFmtId="0" fontId="31" fillId="0" borderId="0" xfId="0" applyFont="1" applyFill="1" applyBorder="1" applyAlignment="1" applyProtection="1">
      <alignment horizontal="right" vertical="center"/>
      <protection/>
    </xf>
    <xf numFmtId="38" fontId="99" fillId="0" borderId="0" xfId="52" applyFont="1" applyFill="1" applyBorder="1" applyAlignment="1">
      <alignment vertical="center"/>
    </xf>
    <xf numFmtId="38" fontId="92" fillId="0" borderId="0" xfId="52" applyFont="1" applyFill="1" applyBorder="1" applyAlignment="1">
      <alignment horizontal="left" vertical="center"/>
    </xf>
    <xf numFmtId="38" fontId="105" fillId="0" borderId="0" xfId="52" applyFont="1" applyFill="1" applyBorder="1" applyAlignment="1">
      <alignment horizontal="right" vertical="center"/>
    </xf>
    <xf numFmtId="38" fontId="59" fillId="0" borderId="0" xfId="52" applyFont="1" applyFill="1" applyBorder="1" applyAlignment="1">
      <alignment horizontal="right" vertical="center"/>
    </xf>
    <xf numFmtId="38" fontId="36" fillId="0" borderId="0" xfId="52" applyFont="1" applyFill="1" applyBorder="1" applyAlignment="1">
      <alignment horizontal="right" vertical="center"/>
    </xf>
    <xf numFmtId="0" fontId="106" fillId="0" borderId="0" xfId="0" applyFont="1" applyFill="1" applyAlignment="1">
      <alignment vertical="center"/>
    </xf>
    <xf numFmtId="0" fontId="21" fillId="0" borderId="10" xfId="0" applyFont="1" applyFill="1" applyBorder="1" applyAlignment="1">
      <alignment horizontal="left" vertical="center"/>
    </xf>
    <xf numFmtId="0" fontId="21" fillId="0" borderId="35" xfId="0" applyFont="1" applyFill="1" applyBorder="1" applyAlignment="1">
      <alignment vertical="center"/>
    </xf>
    <xf numFmtId="0" fontId="21" fillId="0" borderId="36" xfId="0" applyFont="1" applyFill="1" applyBorder="1" applyAlignment="1">
      <alignment vertical="center"/>
    </xf>
    <xf numFmtId="0" fontId="41" fillId="0" borderId="37" xfId="0" applyFont="1" applyFill="1" applyBorder="1" applyAlignment="1">
      <alignment horizontal="center" vertical="center" shrinkToFit="1"/>
    </xf>
    <xf numFmtId="0" fontId="25" fillId="0" borderId="0" xfId="0" applyFont="1" applyFill="1" applyBorder="1" applyAlignment="1" applyProtection="1">
      <alignment vertical="center"/>
      <protection locked="0"/>
    </xf>
    <xf numFmtId="0" fontId="44" fillId="0" borderId="0" xfId="0" applyFont="1" applyFill="1" applyBorder="1" applyAlignment="1">
      <alignment horizontal="center" vertical="center"/>
    </xf>
    <xf numFmtId="0" fontId="21" fillId="0" borderId="17" xfId="0" applyFont="1" applyFill="1" applyBorder="1" applyAlignment="1">
      <alignment vertical="center"/>
    </xf>
    <xf numFmtId="0" fontId="109" fillId="24" borderId="0" xfId="0" applyFont="1" applyFill="1" applyBorder="1" applyAlignment="1">
      <alignment horizontal="left" vertical="center"/>
    </xf>
    <xf numFmtId="0" fontId="0" fillId="24" borderId="0" xfId="0" applyFont="1" applyFill="1" applyBorder="1" applyAlignment="1">
      <alignment horizontal="left" vertical="center"/>
    </xf>
    <xf numFmtId="0" fontId="21" fillId="0" borderId="38" xfId="0" applyFont="1" applyFill="1" applyBorder="1" applyAlignment="1">
      <alignment vertical="center"/>
    </xf>
    <xf numFmtId="0" fontId="21" fillId="0" borderId="39" xfId="0" applyFont="1" applyFill="1" applyBorder="1" applyAlignment="1">
      <alignment vertical="center"/>
    </xf>
    <xf numFmtId="0" fontId="0" fillId="0" borderId="73" xfId="0" applyFont="1" applyFill="1" applyBorder="1" applyAlignment="1">
      <alignment horizontal="center" vertical="center"/>
    </xf>
    <xf numFmtId="0" fontId="29" fillId="0" borderId="51" xfId="0" applyFont="1" applyFill="1" applyBorder="1" applyAlignment="1">
      <alignment vertical="center"/>
    </xf>
    <xf numFmtId="0" fontId="39" fillId="0" borderId="40" xfId="0" applyFont="1" applyFill="1" applyBorder="1" applyAlignment="1">
      <alignment horizontal="center" vertical="center"/>
    </xf>
    <xf numFmtId="0" fontId="29" fillId="0" borderId="22" xfId="0" applyFont="1" applyFill="1" applyBorder="1" applyAlignment="1" applyProtection="1">
      <alignment horizontal="center" vertical="center"/>
      <protection/>
    </xf>
    <xf numFmtId="0" fontId="0" fillId="0" borderId="49" xfId="0" applyFont="1" applyFill="1" applyBorder="1" applyAlignment="1">
      <alignment vertical="center"/>
    </xf>
    <xf numFmtId="0" fontId="55" fillId="0" borderId="52" xfId="0" applyFont="1" applyFill="1" applyBorder="1" applyAlignment="1" applyProtection="1">
      <alignment vertical="center"/>
      <protection/>
    </xf>
    <xf numFmtId="0" fontId="53" fillId="0" borderId="40" xfId="0" applyFont="1" applyFill="1" applyBorder="1" applyAlignment="1">
      <alignment horizontal="center" vertical="center"/>
    </xf>
    <xf numFmtId="0" fontId="54" fillId="0" borderId="24" xfId="0" applyFont="1" applyFill="1" applyBorder="1" applyAlignment="1" applyProtection="1">
      <alignment vertical="center"/>
      <protection/>
    </xf>
    <xf numFmtId="38" fontId="55" fillId="0" borderId="52" xfId="52" applyFont="1" applyFill="1" applyBorder="1" applyAlignment="1" applyProtection="1">
      <alignment vertical="center"/>
      <protection/>
    </xf>
    <xf numFmtId="38" fontId="53" fillId="0" borderId="40" xfId="52" applyFont="1" applyFill="1" applyBorder="1" applyAlignment="1">
      <alignment horizontal="center" vertical="center"/>
    </xf>
    <xf numFmtId="0" fontId="45" fillId="0" borderId="24" xfId="0" applyFont="1" applyFill="1" applyBorder="1" applyAlignment="1" applyProtection="1">
      <alignment horizontal="center" vertical="center"/>
      <protection/>
    </xf>
    <xf numFmtId="0" fontId="0" fillId="0" borderId="49" xfId="0" applyFill="1" applyBorder="1" applyAlignment="1">
      <alignment vertical="center"/>
    </xf>
    <xf numFmtId="0" fontId="56" fillId="0" borderId="52" xfId="0" applyFont="1" applyFill="1" applyBorder="1" applyAlignment="1" applyProtection="1">
      <alignment vertical="center"/>
      <protection/>
    </xf>
    <xf numFmtId="0" fontId="52" fillId="0" borderId="52" xfId="0" applyFont="1" applyFill="1" applyBorder="1" applyAlignment="1" applyProtection="1">
      <alignment vertical="center"/>
      <protection/>
    </xf>
    <xf numFmtId="0" fontId="56" fillId="0" borderId="51" xfId="0" applyFont="1" applyFill="1" applyBorder="1" applyAlignment="1" applyProtection="1">
      <alignment vertical="center"/>
      <protection/>
    </xf>
    <xf numFmtId="0" fontId="53" fillId="0" borderId="43" xfId="0" applyFont="1" applyFill="1" applyBorder="1" applyAlignment="1">
      <alignment horizontal="center" vertical="center"/>
    </xf>
    <xf numFmtId="0" fontId="45" fillId="0" borderId="52" xfId="0" applyFont="1" applyFill="1" applyBorder="1" applyAlignment="1">
      <alignment vertical="center"/>
    </xf>
    <xf numFmtId="0" fontId="45" fillId="0" borderId="40" xfId="0" applyFont="1" applyFill="1" applyBorder="1" applyAlignment="1">
      <alignment vertical="center"/>
    </xf>
    <xf numFmtId="0" fontId="45" fillId="0" borderId="41" xfId="0" applyFont="1" applyFill="1" applyBorder="1" applyAlignment="1">
      <alignment vertical="center"/>
    </xf>
    <xf numFmtId="0" fontId="58" fillId="0" borderId="41" xfId="0" applyFont="1" applyFill="1" applyBorder="1" applyAlignment="1">
      <alignment vertical="center"/>
    </xf>
    <xf numFmtId="0" fontId="110" fillId="0" borderId="46" xfId="0" applyFont="1" applyFill="1" applyBorder="1" applyAlignment="1">
      <alignment vertical="center"/>
    </xf>
    <xf numFmtId="0" fontId="45" fillId="0" borderId="43" xfId="0" applyFont="1" applyFill="1" applyBorder="1" applyAlignment="1">
      <alignment vertical="center"/>
    </xf>
    <xf numFmtId="0" fontId="55" fillId="0" borderId="51" xfId="0" applyFont="1" applyFill="1" applyBorder="1" applyAlignment="1" applyProtection="1">
      <alignment vertical="center"/>
      <protection/>
    </xf>
    <xf numFmtId="38" fontId="29" fillId="0" borderId="52" xfId="52" applyFont="1" applyFill="1" applyBorder="1" applyAlignment="1">
      <alignment vertical="center"/>
    </xf>
    <xf numFmtId="38" fontId="112" fillId="0" borderId="40" xfId="52" applyFont="1" applyFill="1" applyBorder="1" applyAlignment="1" applyProtection="1">
      <alignment vertical="center"/>
      <protection locked="0"/>
    </xf>
    <xf numFmtId="38" fontId="52" fillId="0" borderId="40" xfId="52" applyFont="1" applyFill="1" applyBorder="1" applyAlignment="1" applyProtection="1">
      <alignment vertical="center"/>
      <protection/>
    </xf>
    <xf numFmtId="38" fontId="61" fillId="0" borderId="40" xfId="52" applyFont="1" applyFill="1" applyBorder="1" applyAlignment="1" applyProtection="1">
      <alignment vertical="center"/>
      <protection/>
    </xf>
    <xf numFmtId="0" fontId="111" fillId="0" borderId="0" xfId="0" applyFont="1" applyFill="1" applyAlignment="1">
      <alignment vertical="center"/>
    </xf>
    <xf numFmtId="38" fontId="21" fillId="0" borderId="43" xfId="52" applyFont="1" applyFill="1" applyBorder="1" applyAlignment="1">
      <alignment vertical="center" shrinkToFit="1"/>
    </xf>
    <xf numFmtId="38" fontId="55" fillId="0" borderId="51" xfId="52" applyFont="1" applyFill="1" applyBorder="1" applyAlignment="1" applyProtection="1">
      <alignment vertical="center"/>
      <protection/>
    </xf>
    <xf numFmtId="38" fontId="53" fillId="0" borderId="43" xfId="52" applyFont="1" applyFill="1" applyBorder="1" applyAlignment="1">
      <alignment horizontal="center" vertical="center"/>
    </xf>
    <xf numFmtId="38" fontId="45" fillId="0" borderId="0" xfId="0" applyNumberFormat="1" applyFont="1" applyFill="1" applyBorder="1" applyAlignment="1" applyProtection="1">
      <alignment vertical="center"/>
      <protection/>
    </xf>
    <xf numFmtId="38" fontId="47" fillId="0" borderId="0" xfId="52" applyFont="1" applyFill="1" applyBorder="1" applyAlignment="1" applyProtection="1">
      <alignment vertical="center"/>
      <protection/>
    </xf>
    <xf numFmtId="38" fontId="64" fillId="0" borderId="52" xfId="52" applyFont="1" applyFill="1" applyBorder="1" applyAlignment="1" applyProtection="1">
      <alignment vertical="center" shrinkToFit="1"/>
      <protection/>
    </xf>
    <xf numFmtId="38" fontId="22" fillId="0" borderId="44" xfId="52" applyFont="1" applyFill="1" applyBorder="1" applyAlignment="1">
      <alignment vertical="center"/>
    </xf>
    <xf numFmtId="38" fontId="55" fillId="0" borderId="40" xfId="52" applyFont="1" applyFill="1" applyBorder="1" applyAlignment="1" applyProtection="1">
      <alignment vertical="center"/>
      <protection/>
    </xf>
    <xf numFmtId="0" fontId="23" fillId="0" borderId="0" xfId="0" applyFont="1" applyAlignment="1">
      <alignment vertical="top"/>
    </xf>
    <xf numFmtId="38" fontId="113" fillId="0" borderId="52" xfId="52" applyFont="1" applyFill="1" applyBorder="1" applyAlignment="1" applyProtection="1">
      <alignment vertical="center"/>
      <protection/>
    </xf>
    <xf numFmtId="0" fontId="31" fillId="0" borderId="44" xfId="0" applyFont="1" applyFill="1" applyBorder="1" applyAlignment="1" applyProtection="1">
      <alignment horizontal="center" vertical="center"/>
      <protection/>
    </xf>
    <xf numFmtId="0" fontId="46" fillId="0" borderId="44" xfId="0" applyFont="1" applyFill="1" applyBorder="1" applyAlignment="1">
      <alignment vertical="center" shrinkToFit="1"/>
    </xf>
    <xf numFmtId="38" fontId="29" fillId="0" borderId="52" xfId="52" applyFont="1" applyFill="1" applyBorder="1" applyAlignment="1">
      <alignment horizontal="center" vertical="center"/>
    </xf>
    <xf numFmtId="38" fontId="84" fillId="0" borderId="46" xfId="52" applyFont="1" applyFill="1" applyBorder="1" applyAlignment="1" applyProtection="1">
      <alignment vertical="center"/>
      <protection locked="0"/>
    </xf>
    <xf numFmtId="38" fontId="31" fillId="0" borderId="41" xfId="0" applyNumberFormat="1" applyFont="1" applyFill="1" applyBorder="1" applyAlignment="1">
      <alignment horizontal="center" vertical="center"/>
    </xf>
    <xf numFmtId="0" fontId="110" fillId="0" borderId="0" xfId="0" applyFont="1" applyFill="1" applyAlignment="1">
      <alignment vertical="center"/>
    </xf>
    <xf numFmtId="0" fontId="45" fillId="0" borderId="45" xfId="0" applyFont="1" applyFill="1" applyBorder="1" applyAlignment="1">
      <alignment vertical="center"/>
    </xf>
    <xf numFmtId="180" fontId="29" fillId="0" borderId="52" xfId="52" applyNumberFormat="1" applyFont="1" applyFill="1" applyBorder="1" applyAlignment="1">
      <alignment horizontal="center" vertical="center"/>
    </xf>
    <xf numFmtId="38" fontId="84" fillId="0" borderId="43" xfId="52" applyFont="1" applyFill="1" applyBorder="1" applyAlignment="1" applyProtection="1">
      <alignment vertical="center"/>
      <protection locked="0"/>
    </xf>
    <xf numFmtId="0" fontId="87" fillId="0" borderId="40" xfId="0" applyFont="1" applyFill="1" applyBorder="1" applyAlignment="1">
      <alignment horizontal="center" vertical="center"/>
    </xf>
    <xf numFmtId="0" fontId="45" fillId="0" borderId="19" xfId="0" applyFont="1" applyFill="1" applyBorder="1" applyAlignment="1">
      <alignment vertical="center"/>
    </xf>
    <xf numFmtId="0" fontId="110" fillId="0" borderId="19" xfId="0" applyFont="1" applyFill="1" applyBorder="1" applyAlignment="1">
      <alignment vertical="center"/>
    </xf>
    <xf numFmtId="0" fontId="53" fillId="0" borderId="45" xfId="0" applyFont="1" applyFill="1" applyBorder="1" applyAlignment="1">
      <alignment horizontal="center" vertical="center"/>
    </xf>
    <xf numFmtId="0" fontId="45" fillId="0" borderId="51" xfId="0" applyFont="1" applyFill="1" applyBorder="1" applyAlignment="1">
      <alignment vertical="center"/>
    </xf>
    <xf numFmtId="0" fontId="35" fillId="0" borderId="44" xfId="0" applyFont="1" applyFill="1" applyBorder="1" applyAlignment="1">
      <alignment horizontal="center" vertical="center" shrinkToFit="1"/>
    </xf>
    <xf numFmtId="38" fontId="111" fillId="0" borderId="52" xfId="52" applyFont="1" applyFill="1" applyBorder="1" applyAlignment="1" applyProtection="1">
      <alignment vertical="center"/>
      <protection/>
    </xf>
    <xf numFmtId="38" fontId="22" fillId="0" borderId="45" xfId="52" applyFont="1" applyFill="1" applyBorder="1" applyAlignment="1">
      <alignment horizontal="center" vertical="center"/>
    </xf>
    <xf numFmtId="38" fontId="21" fillId="0" borderId="45" xfId="52" applyFont="1" applyFill="1" applyBorder="1" applyAlignment="1">
      <alignment vertical="center" shrinkToFit="1"/>
    </xf>
    <xf numFmtId="38" fontId="53" fillId="0" borderId="45" xfId="52" applyFont="1" applyFill="1" applyBorder="1" applyAlignment="1">
      <alignment horizontal="center" vertical="center"/>
    </xf>
    <xf numFmtId="0" fontId="23" fillId="0" borderId="40" xfId="0" applyFont="1" applyFill="1" applyBorder="1" applyAlignment="1">
      <alignment vertical="center" textRotation="255"/>
    </xf>
    <xf numFmtId="0" fontId="22" fillId="0" borderId="40" xfId="0" applyFont="1" applyFill="1" applyBorder="1" applyAlignment="1">
      <alignment vertical="center" shrinkToFit="1"/>
    </xf>
    <xf numFmtId="38" fontId="31" fillId="0" borderId="41" xfId="0" applyNumberFormat="1" applyFont="1" applyFill="1" applyBorder="1" applyAlignment="1">
      <alignment vertical="center"/>
    </xf>
    <xf numFmtId="38" fontId="112" fillId="0" borderId="40" xfId="52" applyFont="1" applyFill="1" applyBorder="1" applyAlignment="1">
      <alignment vertical="center"/>
    </xf>
    <xf numFmtId="0" fontId="111" fillId="0" borderId="40" xfId="0" applyFont="1" applyFill="1" applyBorder="1" applyAlignment="1" applyProtection="1">
      <alignment vertical="center"/>
      <protection/>
    </xf>
    <xf numFmtId="0" fontId="22" fillId="0" borderId="23" xfId="0" applyFont="1" applyFill="1" applyBorder="1" applyAlignment="1">
      <alignment horizontal="center" vertical="center"/>
    </xf>
    <xf numFmtId="0" fontId="45" fillId="0" borderId="46" xfId="0" applyFont="1" applyFill="1" applyBorder="1" applyAlignment="1">
      <alignment vertical="center"/>
    </xf>
    <xf numFmtId="0" fontId="4" fillId="0" borderId="44" xfId="0" applyFont="1" applyFill="1" applyBorder="1" applyAlignment="1">
      <alignment horizontal="center" vertical="center"/>
    </xf>
    <xf numFmtId="0" fontId="22" fillId="0" borderId="17" xfId="0" applyFont="1" applyFill="1" applyBorder="1" applyAlignment="1">
      <alignment horizontal="center" vertical="center"/>
    </xf>
    <xf numFmtId="38" fontId="112" fillId="0" borderId="43" xfId="52" applyFont="1" applyFill="1" applyBorder="1" applyAlignment="1" applyProtection="1">
      <alignment vertical="center"/>
      <protection locked="0"/>
    </xf>
    <xf numFmtId="0" fontId="111" fillId="0" borderId="52" xfId="0" applyFont="1" applyFill="1" applyBorder="1" applyAlignment="1" applyProtection="1">
      <alignment vertical="center"/>
      <protection/>
    </xf>
    <xf numFmtId="0" fontId="35" fillId="0" borderId="40" xfId="0" applyFont="1" applyFill="1" applyBorder="1" applyAlignment="1">
      <alignment horizontal="center" vertical="center" shrinkToFit="1"/>
    </xf>
    <xf numFmtId="0" fontId="23" fillId="0" borderId="0" xfId="0" applyFont="1" applyFill="1" applyBorder="1" applyAlignment="1">
      <alignment vertical="center" textRotation="255"/>
    </xf>
    <xf numFmtId="0" fontId="43" fillId="0" borderId="0" xfId="0" applyFont="1" applyFill="1" applyBorder="1" applyAlignment="1">
      <alignment horizontal="center" vertical="center"/>
    </xf>
    <xf numFmtId="38" fontId="112" fillId="0" borderId="0" xfId="52" applyFont="1" applyFill="1" applyBorder="1" applyAlignment="1" applyProtection="1">
      <alignment vertical="center"/>
      <protection locked="0"/>
    </xf>
    <xf numFmtId="38" fontId="53" fillId="0" borderId="0" xfId="52" applyFont="1" applyFill="1" applyBorder="1" applyAlignment="1">
      <alignment horizontal="center" vertical="center"/>
    </xf>
    <xf numFmtId="38" fontId="22" fillId="0" borderId="0" xfId="52" applyFont="1" applyFill="1" applyBorder="1" applyAlignment="1">
      <alignment vertical="center"/>
    </xf>
    <xf numFmtId="0" fontId="40" fillId="0" borderId="0" xfId="0" applyFont="1" applyFill="1" applyBorder="1" applyAlignment="1">
      <alignment horizontal="center" vertical="center"/>
    </xf>
    <xf numFmtId="38" fontId="112" fillId="0" borderId="0" xfId="52" applyFont="1" applyFill="1" applyBorder="1" applyAlignment="1">
      <alignment vertical="center"/>
    </xf>
    <xf numFmtId="0" fontId="58" fillId="0" borderId="0" xfId="0" applyFont="1" applyFill="1" applyAlignment="1">
      <alignment vertical="center"/>
    </xf>
    <xf numFmtId="0" fontId="31" fillId="0" borderId="41" xfId="0" applyFont="1" applyFill="1" applyBorder="1" applyAlignment="1">
      <alignment horizontal="right" vertical="center"/>
    </xf>
    <xf numFmtId="38" fontId="74" fillId="0" borderId="22" xfId="52" applyFont="1" applyFill="1" applyBorder="1" applyAlignment="1">
      <alignment horizontal="right" vertical="center"/>
    </xf>
    <xf numFmtId="38" fontId="0" fillId="0" borderId="22" xfId="52" applyFont="1" applyFill="1" applyBorder="1" applyAlignment="1">
      <alignment horizontal="right" vertical="center" shrinkToFit="1"/>
    </xf>
    <xf numFmtId="38" fontId="53" fillId="0" borderId="24" xfId="52" applyFont="1" applyFill="1" applyBorder="1" applyAlignment="1" applyProtection="1">
      <alignment vertical="center"/>
      <protection/>
    </xf>
    <xf numFmtId="0" fontId="53" fillId="0" borderId="22" xfId="0" applyFont="1" applyFill="1" applyBorder="1" applyAlignment="1">
      <alignment vertical="center" shrinkToFit="1"/>
    </xf>
    <xf numFmtId="38" fontId="55" fillId="0" borderId="75" xfId="52" applyFont="1" applyFill="1" applyBorder="1" applyAlignment="1" applyProtection="1">
      <alignment vertical="center"/>
      <protection/>
    </xf>
    <xf numFmtId="38" fontId="56" fillId="0" borderId="30" xfId="52" applyFont="1" applyFill="1" applyBorder="1" applyAlignment="1" applyProtection="1">
      <alignment vertical="center"/>
      <protection/>
    </xf>
    <xf numFmtId="38" fontId="56" fillId="0" borderId="51" xfId="52" applyFont="1" applyFill="1" applyBorder="1" applyAlignment="1" applyProtection="1">
      <alignment vertical="center"/>
      <protection/>
    </xf>
    <xf numFmtId="38" fontId="0" fillId="0" borderId="76" xfId="52" applyFont="1" applyFill="1" applyBorder="1" applyAlignment="1">
      <alignment vertical="center" shrinkToFit="1"/>
    </xf>
    <xf numFmtId="38" fontId="55" fillId="0" borderId="22" xfId="52" applyFont="1" applyFill="1" applyBorder="1" applyAlignment="1" applyProtection="1">
      <alignment vertical="center"/>
      <protection/>
    </xf>
    <xf numFmtId="194" fontId="21" fillId="0" borderId="0" xfId="0" applyNumberFormat="1" applyFont="1" applyFill="1" applyBorder="1" applyAlignment="1">
      <alignment vertical="center" shrinkToFit="1"/>
    </xf>
    <xf numFmtId="38" fontId="136" fillId="0" borderId="19" xfId="52" applyFont="1" applyFill="1" applyBorder="1" applyAlignment="1">
      <alignment vertical="center"/>
    </xf>
    <xf numFmtId="38" fontId="136" fillId="0" borderId="22" xfId="52" applyFont="1" applyFill="1" applyBorder="1" applyAlignment="1">
      <alignment vertical="center"/>
    </xf>
    <xf numFmtId="0" fontId="137" fillId="0" borderId="0" xfId="0" applyFont="1" applyFill="1" applyBorder="1" applyAlignment="1">
      <alignment vertical="center"/>
    </xf>
    <xf numFmtId="38" fontId="138" fillId="0" borderId="19" xfId="52" applyFont="1" applyFill="1" applyBorder="1" applyAlignment="1">
      <alignment vertical="center" shrinkToFit="1"/>
    </xf>
    <xf numFmtId="38" fontId="138" fillId="0" borderId="22" xfId="52" applyFont="1" applyFill="1" applyBorder="1" applyAlignment="1">
      <alignment vertical="center"/>
    </xf>
    <xf numFmtId="0" fontId="139" fillId="0" borderId="40" xfId="0" applyFont="1" applyFill="1" applyBorder="1" applyAlignment="1">
      <alignment horizontal="center" vertical="center" shrinkToFit="1"/>
    </xf>
    <xf numFmtId="0" fontId="137" fillId="0" borderId="44" xfId="0" applyFont="1" applyFill="1" applyBorder="1" applyAlignment="1">
      <alignment horizontal="center" vertical="center"/>
    </xf>
    <xf numFmtId="0" fontId="140" fillId="0" borderId="40" xfId="0" applyFont="1" applyFill="1" applyBorder="1" applyAlignment="1">
      <alignment vertical="center" shrinkToFit="1"/>
    </xf>
    <xf numFmtId="0" fontId="141" fillId="0" borderId="44" xfId="0" applyFont="1" applyFill="1" applyBorder="1" applyAlignment="1">
      <alignment horizontal="center" vertical="center"/>
    </xf>
    <xf numFmtId="0" fontId="140" fillId="0" borderId="45" xfId="0" applyFont="1" applyFill="1" applyBorder="1" applyAlignment="1">
      <alignment vertical="center" shrinkToFit="1"/>
    </xf>
    <xf numFmtId="38" fontId="29" fillId="0" borderId="69" xfId="52" applyFont="1" applyFill="1" applyBorder="1" applyAlignment="1">
      <alignment vertical="center"/>
    </xf>
    <xf numFmtId="38" fontId="29" fillId="0" borderId="0" xfId="52" applyFont="1" applyFill="1" applyAlignment="1">
      <alignment vertical="center"/>
    </xf>
    <xf numFmtId="38" fontId="0" fillId="0" borderId="24" xfId="52" applyFont="1" applyFill="1" applyBorder="1" applyAlignment="1">
      <alignment horizontal="right" vertical="center"/>
    </xf>
    <xf numFmtId="38" fontId="0" fillId="0" borderId="60" xfId="52" applyFont="1" applyFill="1" applyBorder="1" applyAlignment="1">
      <alignment vertical="center"/>
    </xf>
    <xf numFmtId="0" fontId="21" fillId="0" borderId="44" xfId="0" applyFont="1" applyBorder="1" applyAlignment="1">
      <alignment vertical="center" shrinkToFit="1"/>
    </xf>
    <xf numFmtId="0" fontId="31" fillId="0" borderId="44" xfId="0" applyFont="1" applyBorder="1" applyAlignment="1">
      <alignment horizontal="center" vertical="center"/>
    </xf>
    <xf numFmtId="0" fontId="140" fillId="0" borderId="43" xfId="0" applyFont="1" applyFill="1" applyBorder="1" applyAlignment="1">
      <alignment vertical="center" shrinkToFit="1"/>
    </xf>
    <xf numFmtId="0" fontId="61" fillId="0" borderId="75" xfId="0" applyFont="1" applyFill="1" applyBorder="1" applyAlignment="1" applyProtection="1">
      <alignment vertical="center"/>
      <protection/>
    </xf>
    <xf numFmtId="0" fontId="139" fillId="0" borderId="43" xfId="0" applyFont="1" applyFill="1" applyBorder="1" applyAlignment="1">
      <alignment horizontal="center" vertical="center" shrinkToFit="1"/>
    </xf>
    <xf numFmtId="0" fontId="58" fillId="0" borderId="0" xfId="0" applyFont="1" applyFill="1" applyAlignment="1" applyProtection="1">
      <alignment vertical="center"/>
      <protection locked="0"/>
    </xf>
    <xf numFmtId="0" fontId="111" fillId="0" borderId="52" xfId="0" applyFont="1" applyFill="1" applyBorder="1" applyAlignment="1">
      <alignment vertical="center"/>
    </xf>
    <xf numFmtId="0" fontId="111" fillId="0" borderId="50" xfId="0" applyFont="1" applyFill="1" applyBorder="1" applyAlignment="1">
      <alignment vertical="center"/>
    </xf>
    <xf numFmtId="0" fontId="51" fillId="0" borderId="47" xfId="0" applyFont="1" applyFill="1" applyBorder="1" applyAlignment="1">
      <alignment vertical="center"/>
    </xf>
    <xf numFmtId="38" fontId="45" fillId="0" borderId="51" xfId="52" applyFont="1" applyFill="1" applyBorder="1" applyAlignment="1" applyProtection="1">
      <alignment vertical="center"/>
      <protection/>
    </xf>
    <xf numFmtId="0" fontId="45" fillId="0" borderId="43" xfId="0" applyFont="1" applyFill="1" applyBorder="1" applyAlignment="1" applyProtection="1">
      <alignment vertical="center"/>
      <protection/>
    </xf>
    <xf numFmtId="0" fontId="141" fillId="0" borderId="44" xfId="0" applyFont="1" applyFill="1" applyBorder="1" applyAlignment="1" applyProtection="1">
      <alignment vertical="center"/>
      <protection/>
    </xf>
    <xf numFmtId="0" fontId="64" fillId="0" borderId="0" xfId="0" applyFont="1" applyFill="1" applyAlignment="1" applyProtection="1">
      <alignment vertical="center"/>
      <protection locked="0"/>
    </xf>
    <xf numFmtId="0" fontId="31" fillId="0" borderId="53" xfId="0" applyFont="1" applyFill="1" applyBorder="1" applyAlignment="1">
      <alignment vertical="center"/>
    </xf>
    <xf numFmtId="38" fontId="61" fillId="0" borderId="48" xfId="52" applyFont="1" applyFill="1" applyBorder="1" applyAlignment="1" applyProtection="1">
      <alignment vertical="center"/>
      <protection/>
    </xf>
    <xf numFmtId="38" fontId="141" fillId="0" borderId="44" xfId="52" applyFont="1" applyFill="1" applyBorder="1" applyAlignment="1" applyProtection="1">
      <alignment horizontal="center" vertical="center"/>
      <protection/>
    </xf>
    <xf numFmtId="38" fontId="51" fillId="0" borderId="16" xfId="52" applyFont="1" applyFill="1" applyBorder="1" applyAlignment="1" applyProtection="1">
      <alignment horizontal="right" vertical="center"/>
      <protection locked="0"/>
    </xf>
    <xf numFmtId="38" fontId="51" fillId="0" borderId="55" xfId="52" applyFont="1" applyFill="1" applyBorder="1" applyAlignment="1" applyProtection="1">
      <alignment vertical="center"/>
      <protection/>
    </xf>
    <xf numFmtId="38" fontId="138" fillId="0" borderId="19" xfId="52" applyFont="1" applyFill="1" applyBorder="1" applyAlignment="1">
      <alignment vertical="center" shrinkToFit="1"/>
    </xf>
    <xf numFmtId="0" fontId="138" fillId="0" borderId="19" xfId="0" applyFont="1" applyFill="1" applyBorder="1" applyAlignment="1">
      <alignment vertical="center" shrinkToFit="1"/>
    </xf>
    <xf numFmtId="38" fontId="136" fillId="0" borderId="56" xfId="52" applyFont="1" applyFill="1" applyBorder="1" applyAlignment="1">
      <alignment vertical="center"/>
    </xf>
    <xf numFmtId="38" fontId="136" fillId="0" borderId="69" xfId="52" applyFont="1" applyFill="1" applyBorder="1" applyAlignment="1">
      <alignment vertical="center"/>
    </xf>
    <xf numFmtId="0" fontId="139" fillId="0" borderId="52" xfId="0" applyFont="1" applyFill="1" applyBorder="1" applyAlignment="1">
      <alignment horizontal="center" vertical="center" shrinkToFit="1"/>
    </xf>
    <xf numFmtId="38" fontId="136" fillId="0" borderId="24" xfId="52" applyFont="1" applyFill="1" applyBorder="1" applyAlignment="1">
      <alignment vertical="center"/>
    </xf>
    <xf numFmtId="0" fontId="142" fillId="0" borderId="0" xfId="0" applyFont="1" applyFill="1" applyAlignment="1">
      <alignment vertical="center"/>
    </xf>
    <xf numFmtId="0" fontId="143" fillId="0" borderId="44" xfId="0" applyFont="1" applyFill="1" applyBorder="1" applyAlignment="1">
      <alignment vertical="center"/>
    </xf>
    <xf numFmtId="38" fontId="138" fillId="0" borderId="22" xfId="52" applyFont="1" applyFill="1" applyBorder="1" applyAlignment="1">
      <alignment vertical="center" shrinkToFit="1"/>
    </xf>
    <xf numFmtId="38" fontId="138" fillId="0" borderId="60" xfId="52" applyFont="1" applyFill="1" applyBorder="1" applyAlignment="1">
      <alignment vertical="center" shrinkToFit="1"/>
    </xf>
    <xf numFmtId="38" fontId="138" fillId="0" borderId="19" xfId="52" applyFont="1" applyFill="1" applyBorder="1" applyAlignment="1">
      <alignment horizontal="right" vertical="center" shrinkToFit="1"/>
    </xf>
    <xf numFmtId="38" fontId="138" fillId="0" borderId="19" xfId="52" applyFont="1" applyFill="1" applyBorder="1" applyAlignment="1">
      <alignment vertical="center"/>
    </xf>
    <xf numFmtId="38" fontId="138" fillId="0" borderId="19" xfId="52" applyFont="1" applyFill="1" applyBorder="1" applyAlignment="1">
      <alignment horizontal="right" vertical="center"/>
    </xf>
    <xf numFmtId="38" fontId="137" fillId="0" borderId="0" xfId="52" applyFont="1" applyFill="1" applyBorder="1" applyAlignment="1">
      <alignment vertical="center"/>
    </xf>
    <xf numFmtId="38" fontId="136" fillId="0" borderId="19" xfId="52" applyFont="1" applyBorder="1" applyAlignment="1">
      <alignment vertical="center"/>
    </xf>
    <xf numFmtId="38" fontId="139" fillId="0" borderId="43" xfId="52" applyFont="1" applyFill="1" applyBorder="1" applyAlignment="1">
      <alignment horizontal="center" vertical="center" shrinkToFit="1"/>
    </xf>
    <xf numFmtId="0" fontId="41" fillId="0" borderId="0" xfId="0" applyFont="1" applyFill="1" applyBorder="1" applyAlignment="1">
      <alignment vertical="top"/>
    </xf>
    <xf numFmtId="38" fontId="53" fillId="0" borderId="44" xfId="52" applyFont="1" applyBorder="1" applyAlignment="1">
      <alignment horizontal="left" vertical="center"/>
    </xf>
    <xf numFmtId="0" fontId="22" fillId="0" borderId="44" xfId="0" applyFont="1" applyFill="1" applyBorder="1" applyAlignment="1" applyProtection="1">
      <alignment horizontal="center" vertical="center"/>
      <protection/>
    </xf>
    <xf numFmtId="0" fontId="0" fillId="0" borderId="22" xfId="0" applyFont="1" applyFill="1" applyBorder="1" applyAlignment="1">
      <alignment horizontal="center" vertical="center" shrinkToFit="1"/>
    </xf>
    <xf numFmtId="0" fontId="90" fillId="0" borderId="22" xfId="0" applyFont="1" applyFill="1" applyBorder="1" applyAlignment="1">
      <alignment vertical="center"/>
    </xf>
    <xf numFmtId="38" fontId="0" fillId="0" borderId="22" xfId="0" applyNumberFormat="1" applyFont="1" applyFill="1" applyBorder="1" applyAlignment="1">
      <alignment vertical="center"/>
    </xf>
    <xf numFmtId="38" fontId="140" fillId="0" borderId="19" xfId="52" applyFont="1" applyFill="1" applyBorder="1" applyAlignment="1">
      <alignment vertical="center"/>
    </xf>
    <xf numFmtId="0" fontId="140" fillId="0" borderId="19" xfId="0" applyFont="1" applyFill="1" applyBorder="1" applyAlignment="1">
      <alignment vertical="center" shrinkToFit="1"/>
    </xf>
    <xf numFmtId="38" fontId="29" fillId="0" borderId="76" xfId="52" applyFont="1" applyFill="1" applyBorder="1" applyAlignment="1">
      <alignment vertical="center"/>
    </xf>
    <xf numFmtId="0" fontId="64" fillId="0" borderId="48" xfId="0" applyFont="1" applyFill="1" applyBorder="1" applyAlignment="1" applyProtection="1">
      <alignment vertical="center"/>
      <protection/>
    </xf>
    <xf numFmtId="0" fontId="21" fillId="0" borderId="53" xfId="0" applyFont="1" applyFill="1" applyBorder="1" applyAlignment="1">
      <alignment vertical="center" shrinkToFit="1"/>
    </xf>
    <xf numFmtId="0" fontId="22" fillId="0" borderId="24" xfId="0" applyFont="1" applyFill="1" applyBorder="1" applyAlignment="1">
      <alignment horizontal="center" vertical="center"/>
    </xf>
    <xf numFmtId="38" fontId="51" fillId="0" borderId="24" xfId="52" applyFont="1" applyFill="1" applyBorder="1" applyAlignment="1" applyProtection="1">
      <alignment vertical="center"/>
      <protection locked="0"/>
    </xf>
    <xf numFmtId="0" fontId="64" fillId="0" borderId="24" xfId="0" applyFont="1" applyFill="1" applyBorder="1" applyAlignment="1" applyProtection="1">
      <alignment vertical="center"/>
      <protection/>
    </xf>
    <xf numFmtId="0" fontId="21" fillId="0" borderId="49" xfId="0" applyFont="1" applyFill="1" applyBorder="1" applyAlignment="1">
      <alignment vertical="center" shrinkToFit="1"/>
    </xf>
    <xf numFmtId="0" fontId="64" fillId="0" borderId="0" xfId="0" applyFont="1" applyFill="1" applyBorder="1" applyAlignment="1" applyProtection="1">
      <alignment vertical="center"/>
      <protection/>
    </xf>
    <xf numFmtId="0" fontId="22" fillId="0" borderId="22" xfId="0" applyFont="1" applyFill="1" applyBorder="1" applyAlignment="1">
      <alignment horizontal="center" vertical="center"/>
    </xf>
    <xf numFmtId="38" fontId="51" fillId="0" borderId="22" xfId="52" applyFont="1" applyFill="1" applyBorder="1" applyAlignment="1" applyProtection="1">
      <alignment vertical="center"/>
      <protection locked="0"/>
    </xf>
    <xf numFmtId="0" fontId="64" fillId="0" borderId="22" xfId="0" applyFont="1" applyFill="1" applyBorder="1" applyAlignment="1" applyProtection="1">
      <alignment vertical="center"/>
      <protection/>
    </xf>
    <xf numFmtId="0" fontId="35" fillId="0" borderId="30" xfId="0" applyFont="1" applyFill="1" applyBorder="1" applyAlignment="1">
      <alignment horizontal="center" vertical="center"/>
    </xf>
    <xf numFmtId="0" fontId="0" fillId="0" borderId="16" xfId="0" applyFont="1" applyFill="1" applyBorder="1" applyAlignment="1">
      <alignment horizontal="center" vertical="center" shrinkToFit="1"/>
    </xf>
    <xf numFmtId="0" fontId="21" fillId="0" borderId="53" xfId="0" applyFont="1" applyFill="1" applyBorder="1" applyAlignment="1">
      <alignment vertical="center"/>
    </xf>
    <xf numFmtId="0" fontId="0" fillId="0" borderId="24" xfId="0" applyFont="1" applyFill="1" applyBorder="1" applyAlignment="1">
      <alignment vertical="center"/>
    </xf>
    <xf numFmtId="0" fontId="144" fillId="0" borderId="24" xfId="0" applyFont="1" applyFill="1" applyBorder="1" applyAlignment="1" applyProtection="1">
      <alignment vertical="center"/>
      <protection/>
    </xf>
    <xf numFmtId="38" fontId="53" fillId="0" borderId="48" xfId="52" applyFont="1" applyFill="1" applyBorder="1" applyAlignment="1">
      <alignment horizontal="center" vertical="center" shrinkToFit="1"/>
    </xf>
    <xf numFmtId="0" fontId="21" fillId="0" borderId="49" xfId="0" applyFont="1" applyFill="1" applyBorder="1" applyAlignment="1">
      <alignment vertical="center"/>
    </xf>
    <xf numFmtId="0" fontId="0" fillId="0" borderId="0" xfId="0" applyFont="1" applyFill="1" applyBorder="1" applyAlignment="1">
      <alignment vertical="center"/>
    </xf>
    <xf numFmtId="0" fontId="144" fillId="0" borderId="0" xfId="0" applyFont="1" applyFill="1" applyBorder="1" applyAlignment="1" applyProtection="1">
      <alignment vertical="center"/>
      <protection/>
    </xf>
    <xf numFmtId="0" fontId="0" fillId="0" borderId="22" xfId="0" applyFont="1" applyFill="1" applyBorder="1" applyAlignment="1">
      <alignment vertical="center"/>
    </xf>
    <xf numFmtId="0" fontId="53" fillId="0" borderId="44" xfId="0" applyFont="1" applyBorder="1" applyAlignment="1">
      <alignment horizontal="left" vertical="center" shrinkToFit="1"/>
    </xf>
    <xf numFmtId="38" fontId="0" fillId="0" borderId="69" xfId="52" applyFont="1" applyBorder="1" applyAlignment="1">
      <alignment vertical="center" shrinkToFit="1"/>
    </xf>
    <xf numFmtId="0" fontId="21" fillId="0" borderId="40" xfId="0" applyFont="1" applyBorder="1" applyAlignment="1">
      <alignment horizontal="left" vertical="center"/>
    </xf>
    <xf numFmtId="0" fontId="21" fillId="0" borderId="19" xfId="0" applyFont="1" applyBorder="1" applyAlignment="1">
      <alignment horizontal="left" vertical="center"/>
    </xf>
    <xf numFmtId="38" fontId="29" fillId="0" borderId="19" xfId="0" applyNumberFormat="1" applyFont="1" applyBorder="1" applyAlignment="1">
      <alignment horizontal="right" vertical="center"/>
    </xf>
    <xf numFmtId="0" fontId="21" fillId="0" borderId="30" xfId="0" applyFont="1" applyBorder="1" applyAlignment="1">
      <alignment horizontal="left" vertical="center"/>
    </xf>
    <xf numFmtId="0" fontId="53" fillId="0" borderId="52" xfId="0" applyFont="1" applyBorder="1" applyAlignment="1">
      <alignment horizontal="center" vertical="center"/>
    </xf>
    <xf numFmtId="0" fontId="116" fillId="0" borderId="0" xfId="0" applyFont="1" applyAlignment="1">
      <alignment horizontal="center"/>
    </xf>
    <xf numFmtId="0" fontId="117" fillId="0" borderId="0" xfId="0" applyFont="1" applyAlignment="1">
      <alignment/>
    </xf>
    <xf numFmtId="0" fontId="118" fillId="0" borderId="0" xfId="0" applyFont="1" applyAlignment="1">
      <alignment/>
    </xf>
    <xf numFmtId="0" fontId="1" fillId="0" borderId="0" xfId="0" applyFont="1" applyAlignment="1">
      <alignment/>
    </xf>
    <xf numFmtId="0" fontId="119" fillId="0" borderId="0" xfId="0" applyFont="1" applyAlignment="1">
      <alignment horizontal="center"/>
    </xf>
    <xf numFmtId="0" fontId="118" fillId="0" borderId="0" xfId="0" applyFont="1" applyAlignment="1">
      <alignment horizontal="center"/>
    </xf>
    <xf numFmtId="0" fontId="121" fillId="0" borderId="0" xfId="0" applyFont="1" applyAlignment="1">
      <alignment/>
    </xf>
    <xf numFmtId="0" fontId="122" fillId="0" borderId="0" xfId="0" applyFont="1" applyAlignment="1">
      <alignment/>
    </xf>
    <xf numFmtId="0" fontId="123" fillId="0" borderId="0" xfId="0" applyFont="1" applyAlignment="1">
      <alignment/>
    </xf>
    <xf numFmtId="0" fontId="68" fillId="0" borderId="0" xfId="0" applyFont="1" applyAlignment="1">
      <alignment/>
    </xf>
    <xf numFmtId="49" fontId="70" fillId="0" borderId="0" xfId="0" applyNumberFormat="1" applyFont="1" applyAlignment="1">
      <alignment horizontal="left" vertical="center"/>
    </xf>
    <xf numFmtId="49" fontId="121" fillId="0" borderId="0" xfId="0" applyNumberFormat="1" applyFont="1" applyAlignment="1">
      <alignment vertical="center"/>
    </xf>
    <xf numFmtId="0" fontId="68" fillId="0" borderId="0" xfId="0" applyFont="1" applyAlignment="1">
      <alignment horizontal="left" vertical="center"/>
    </xf>
    <xf numFmtId="0" fontId="115" fillId="0" borderId="0" xfId="0" applyFont="1" applyAlignment="1">
      <alignment/>
    </xf>
    <xf numFmtId="0" fontId="45" fillId="0" borderId="0" xfId="0" applyFont="1" applyAlignment="1">
      <alignment vertical="center"/>
    </xf>
    <xf numFmtId="49" fontId="45" fillId="0" borderId="0" xfId="0" applyNumberFormat="1" applyFont="1" applyAlignment="1">
      <alignment vertical="center"/>
    </xf>
    <xf numFmtId="0" fontId="45" fillId="0" borderId="0" xfId="0" applyFont="1" applyAlignment="1">
      <alignment/>
    </xf>
    <xf numFmtId="0" fontId="70" fillId="0" borderId="0" xfId="0" applyFont="1" applyAlignment="1">
      <alignment vertical="center"/>
    </xf>
    <xf numFmtId="49" fontId="45" fillId="0" borderId="0" xfId="0" applyNumberFormat="1" applyFont="1" applyAlignment="1">
      <alignment horizontal="left" vertical="center"/>
    </xf>
    <xf numFmtId="0" fontId="45" fillId="0" borderId="0" xfId="0" applyFont="1" applyAlignment="1">
      <alignment horizontal="left" vertical="center"/>
    </xf>
    <xf numFmtId="0" fontId="115" fillId="0" borderId="0" xfId="0" applyFont="1" applyAlignment="1">
      <alignment vertical="center"/>
    </xf>
    <xf numFmtId="0" fontId="123" fillId="0" borderId="0" xfId="0" applyFont="1" applyAlignment="1">
      <alignment vertical="center"/>
    </xf>
    <xf numFmtId="0" fontId="68" fillId="0" borderId="0" xfId="0" applyFont="1" applyAlignment="1">
      <alignment vertical="center"/>
    </xf>
    <xf numFmtId="0" fontId="124" fillId="0" borderId="0" xfId="0" applyFont="1" applyAlignment="1">
      <alignment/>
    </xf>
    <xf numFmtId="0" fontId="125" fillId="0" borderId="0" xfId="0" applyFont="1" applyAlignment="1">
      <alignment/>
    </xf>
    <xf numFmtId="0" fontId="126" fillId="0" borderId="0" xfId="0" applyFont="1" applyAlignment="1">
      <alignment/>
    </xf>
    <xf numFmtId="49" fontId="45" fillId="0" borderId="0" xfId="0" applyNumberFormat="1" applyFont="1" applyAlignment="1">
      <alignment horizontal="center" vertical="center"/>
    </xf>
    <xf numFmtId="49" fontId="120" fillId="0" borderId="0" xfId="0" applyNumberFormat="1" applyFont="1" applyAlignment="1">
      <alignment horizontal="left" vertical="center"/>
    </xf>
    <xf numFmtId="0" fontId="127" fillId="0" borderId="0" xfId="0" applyFont="1" applyAlignment="1">
      <alignment/>
    </xf>
    <xf numFmtId="0" fontId="70" fillId="0" borderId="0" xfId="0" applyFont="1" applyAlignment="1">
      <alignment/>
    </xf>
    <xf numFmtId="0" fontId="70" fillId="0" borderId="0" xfId="0" applyFont="1" applyAlignment="1">
      <alignment horizontal="left" vertical="center"/>
    </xf>
    <xf numFmtId="0" fontId="128" fillId="0" borderId="0" xfId="0" applyFont="1" applyAlignment="1">
      <alignment/>
    </xf>
    <xf numFmtId="0" fontId="129" fillId="0" borderId="0" xfId="0" applyFont="1" applyAlignment="1">
      <alignment/>
    </xf>
    <xf numFmtId="49" fontId="70" fillId="0" borderId="0" xfId="0" applyNumberFormat="1" applyFont="1" applyAlignment="1">
      <alignment horizontal="center" vertical="center"/>
    </xf>
    <xf numFmtId="49" fontId="130" fillId="0" borderId="0" xfId="0" applyNumberFormat="1" applyFont="1" applyAlignment="1">
      <alignment horizontal="left" vertical="center"/>
    </xf>
    <xf numFmtId="49" fontId="123" fillId="0" borderId="0" xfId="0" applyNumberFormat="1" applyFont="1" applyAlignment="1">
      <alignment horizontal="left" vertical="center"/>
    </xf>
    <xf numFmtId="0" fontId="123" fillId="0" borderId="0" xfId="0" applyFont="1" applyAlignment="1">
      <alignment horizontal="left" vertical="center"/>
    </xf>
    <xf numFmtId="49" fontId="123" fillId="0" borderId="0" xfId="0" applyNumberFormat="1" applyFont="1" applyAlignment="1">
      <alignment horizontal="center" vertical="center"/>
    </xf>
    <xf numFmtId="0" fontId="127" fillId="0" borderId="0" xfId="0" applyFont="1" applyAlignment="1">
      <alignment vertical="center"/>
    </xf>
    <xf numFmtId="49" fontId="127" fillId="0" borderId="0" xfId="0" applyNumberFormat="1" applyFont="1" applyAlignment="1">
      <alignment horizontal="left" vertical="center"/>
    </xf>
    <xf numFmtId="0" fontId="127" fillId="0" borderId="0" xfId="0" applyFont="1" applyAlignment="1">
      <alignment horizontal="left" vertical="center"/>
    </xf>
    <xf numFmtId="0" fontId="114" fillId="0" borderId="0" xfId="0" applyFont="1" applyAlignment="1">
      <alignment/>
    </xf>
    <xf numFmtId="0" fontId="53" fillId="0" borderId="44" xfId="0" applyFont="1" applyBorder="1" applyAlignment="1">
      <alignment vertical="center"/>
    </xf>
    <xf numFmtId="0" fontId="137" fillId="0" borderId="0" xfId="0" applyFont="1" applyFill="1" applyAlignment="1">
      <alignment vertical="center"/>
    </xf>
    <xf numFmtId="0" fontId="88" fillId="0" borderId="49" xfId="0" applyFont="1" applyBorder="1" applyAlignment="1">
      <alignment vertical="center"/>
    </xf>
    <xf numFmtId="0" fontId="21" fillId="0" borderId="0" xfId="0" applyFont="1" applyBorder="1" applyAlignment="1">
      <alignment vertical="center" shrinkToFit="1"/>
    </xf>
    <xf numFmtId="0" fontId="31" fillId="0" borderId="0" xfId="0" applyFont="1" applyBorder="1" applyAlignment="1">
      <alignment horizontal="center" vertical="center"/>
    </xf>
    <xf numFmtId="38" fontId="29" fillId="0" borderId="0" xfId="52" applyFont="1" applyBorder="1" applyAlignment="1">
      <alignment vertical="center"/>
    </xf>
    <xf numFmtId="38" fontId="64" fillId="0" borderId="0" xfId="52" applyFont="1" applyBorder="1" applyAlignment="1">
      <alignment vertical="center"/>
    </xf>
    <xf numFmtId="0" fontId="22" fillId="0" borderId="49" xfId="0" applyFont="1" applyBorder="1" applyAlignment="1">
      <alignment horizontal="center" vertical="center"/>
    </xf>
    <xf numFmtId="0" fontId="53" fillId="0" borderId="50" xfId="0" applyFont="1" applyBorder="1" applyAlignment="1">
      <alignment horizontal="center" vertical="center" shrinkToFit="1"/>
    </xf>
    <xf numFmtId="38" fontId="51" fillId="0" borderId="0" xfId="52" applyFont="1" applyFill="1" applyBorder="1" applyAlignment="1" applyProtection="1">
      <alignment vertical="center" shrinkToFit="1"/>
      <protection locked="0"/>
    </xf>
    <xf numFmtId="38" fontId="53" fillId="0" borderId="52" xfId="52" applyFont="1" applyBorder="1" applyAlignment="1">
      <alignment vertical="center" shrinkToFit="1"/>
    </xf>
    <xf numFmtId="0" fontId="31" fillId="0" borderId="44" xfId="0" applyFont="1" applyBorder="1" applyAlignment="1">
      <alignment vertical="center"/>
    </xf>
    <xf numFmtId="38" fontId="0" fillId="0" borderId="19" xfId="52" applyFont="1" applyBorder="1" applyAlignment="1">
      <alignment vertical="center" shrinkToFit="1"/>
    </xf>
    <xf numFmtId="0" fontId="53" fillId="0" borderId="52" xfId="0" applyFont="1" applyBorder="1" applyAlignment="1">
      <alignment vertical="center" shrinkToFit="1"/>
    </xf>
    <xf numFmtId="0" fontId="0" fillId="0" borderId="19" xfId="0" applyFont="1" applyBorder="1" applyAlignment="1">
      <alignment vertical="center" shrinkToFit="1"/>
    </xf>
    <xf numFmtId="0" fontId="0" fillId="0" borderId="0" xfId="0" applyFont="1" applyFill="1" applyBorder="1" applyAlignment="1">
      <alignment vertical="center" shrinkToFit="1"/>
    </xf>
    <xf numFmtId="38" fontId="145" fillId="0" borderId="16" xfId="52" applyFont="1" applyFill="1" applyBorder="1" applyAlignment="1" applyProtection="1">
      <alignment vertical="center"/>
      <protection locked="0"/>
    </xf>
    <xf numFmtId="38" fontId="145" fillId="0" borderId="47" xfId="52" applyFont="1" applyFill="1" applyBorder="1" applyAlignment="1" applyProtection="1">
      <alignment vertical="center"/>
      <protection locked="0"/>
    </xf>
    <xf numFmtId="0" fontId="53" fillId="0" borderId="23" xfId="0" applyFont="1" applyFill="1" applyBorder="1" applyAlignment="1">
      <alignment vertical="center" shrinkToFit="1"/>
    </xf>
    <xf numFmtId="38" fontId="0" fillId="0" borderId="24" xfId="52" applyFont="1" applyFill="1" applyBorder="1" applyAlignment="1">
      <alignment vertical="center" shrinkToFit="1"/>
    </xf>
    <xf numFmtId="38" fontId="51" fillId="0" borderId="24" xfId="52" applyFont="1" applyFill="1" applyBorder="1" applyAlignment="1" applyProtection="1">
      <alignment vertical="center" shrinkToFit="1"/>
      <protection locked="0"/>
    </xf>
    <xf numFmtId="0" fontId="74" fillId="0" borderId="14" xfId="0" applyFont="1" applyFill="1" applyBorder="1" applyAlignment="1">
      <alignment vertical="center" shrinkToFit="1"/>
    </xf>
    <xf numFmtId="0" fontId="51" fillId="0" borderId="0" xfId="0" applyFont="1" applyFill="1" applyBorder="1" applyAlignment="1">
      <alignment vertical="center" shrinkToFit="1"/>
    </xf>
    <xf numFmtId="38" fontId="21" fillId="0" borderId="45" xfId="52" applyFont="1" applyBorder="1" applyAlignment="1">
      <alignment vertical="center" shrinkToFit="1"/>
    </xf>
    <xf numFmtId="38" fontId="51" fillId="0" borderId="32" xfId="52" applyFont="1" applyFill="1" applyBorder="1" applyAlignment="1" applyProtection="1">
      <alignment horizontal="right" vertical="center" shrinkToFit="1"/>
      <protection locked="0"/>
    </xf>
    <xf numFmtId="3" fontId="43" fillId="0" borderId="41" xfId="0" applyNumberFormat="1" applyFont="1" applyFill="1" applyBorder="1" applyAlignment="1">
      <alignment horizontal="center" vertical="center"/>
    </xf>
    <xf numFmtId="3" fontId="138" fillId="0" borderId="56" xfId="0" applyNumberFormat="1" applyFont="1" applyFill="1" applyBorder="1" applyAlignment="1">
      <alignment horizontal="right" vertical="center" shrinkToFit="1"/>
    </xf>
    <xf numFmtId="38" fontId="51" fillId="0" borderId="16" xfId="52" applyFont="1" applyFill="1" applyBorder="1" applyAlignment="1" applyProtection="1">
      <alignment horizontal="right" vertical="center" shrinkToFit="1"/>
      <protection locked="0"/>
    </xf>
    <xf numFmtId="3" fontId="43" fillId="0" borderId="44" xfId="0" applyNumberFormat="1" applyFont="1" applyFill="1" applyBorder="1" applyAlignment="1">
      <alignment horizontal="center" vertical="center"/>
    </xf>
    <xf numFmtId="3" fontId="138" fillId="0" borderId="69" xfId="0" applyNumberFormat="1" applyFont="1" applyFill="1" applyBorder="1" applyAlignment="1">
      <alignment horizontal="right" vertical="center" shrinkToFit="1"/>
    </xf>
    <xf numFmtId="0" fontId="53" fillId="0" borderId="43" xfId="0" applyFont="1" applyFill="1" applyBorder="1" applyAlignment="1">
      <alignment horizontal="left" vertical="center" wrapText="1"/>
    </xf>
    <xf numFmtId="3" fontId="138" fillId="0" borderId="76" xfId="0" applyNumberFormat="1" applyFont="1" applyFill="1" applyBorder="1" applyAlignment="1">
      <alignment horizontal="right" vertical="center" shrinkToFit="1"/>
    </xf>
    <xf numFmtId="3" fontId="138" fillId="0" borderId="56" xfId="0" applyNumberFormat="1" applyFont="1" applyFill="1" applyBorder="1" applyAlignment="1">
      <alignment horizontal="right" vertical="center" shrinkToFit="1"/>
    </xf>
    <xf numFmtId="38" fontId="51" fillId="0" borderId="29" xfId="52" applyFont="1" applyFill="1" applyBorder="1" applyAlignment="1" applyProtection="1">
      <alignment horizontal="right" vertical="center" shrinkToFit="1"/>
      <protection locked="0"/>
    </xf>
    <xf numFmtId="0" fontId="53" fillId="0" borderId="45" xfId="0" applyFont="1" applyFill="1" applyBorder="1" applyAlignment="1">
      <alignment horizontal="left" vertical="center" wrapText="1"/>
    </xf>
    <xf numFmtId="3" fontId="43" fillId="0" borderId="53" xfId="0" applyNumberFormat="1" applyFont="1" applyFill="1" applyBorder="1" applyAlignment="1">
      <alignment horizontal="center" vertical="center"/>
    </xf>
    <xf numFmtId="0" fontId="116" fillId="0" borderId="0" xfId="0" applyFont="1" applyAlignment="1">
      <alignment horizontal="center"/>
    </xf>
    <xf numFmtId="0" fontId="0" fillId="0" borderId="0" xfId="0" applyAlignment="1">
      <alignment horizontal="center"/>
    </xf>
    <xf numFmtId="0" fontId="120" fillId="0" borderId="0" xfId="0" applyFont="1" applyAlignment="1">
      <alignment horizontal="center"/>
    </xf>
    <xf numFmtId="0" fontId="37" fillId="0" borderId="0" xfId="0" applyFont="1" applyFill="1" applyBorder="1" applyAlignment="1" applyProtection="1">
      <alignment horizontal="right" vertical="center"/>
      <protection/>
    </xf>
    <xf numFmtId="0" fontId="39" fillId="0" borderId="0" xfId="0" applyFont="1" applyFill="1" applyBorder="1" applyAlignment="1" applyProtection="1">
      <alignment horizontal="right" vertical="center"/>
      <protection/>
    </xf>
    <xf numFmtId="0" fontId="35" fillId="0" borderId="12" xfId="0" applyFont="1" applyFill="1" applyBorder="1" applyAlignment="1" applyProtection="1">
      <alignment horizontal="center" vertical="center"/>
      <protection/>
    </xf>
    <xf numFmtId="0" fontId="35" fillId="0" borderId="28" xfId="0" applyFont="1" applyFill="1" applyBorder="1" applyAlignment="1" applyProtection="1">
      <alignment horizontal="center" vertical="center"/>
      <protection/>
    </xf>
    <xf numFmtId="0" fontId="22" fillId="0" borderId="10" xfId="0" applyFont="1" applyFill="1" applyBorder="1" applyAlignment="1">
      <alignment horizontal="left" vertical="center"/>
    </xf>
    <xf numFmtId="0" fontId="22" fillId="0" borderId="31" xfId="0" applyFont="1" applyFill="1" applyBorder="1" applyAlignment="1">
      <alignment horizontal="left" vertical="center"/>
    </xf>
    <xf numFmtId="0" fontId="22" fillId="0" borderId="77" xfId="0" applyFont="1" applyFill="1" applyBorder="1" applyAlignment="1">
      <alignment horizontal="left" vertical="center"/>
    </xf>
    <xf numFmtId="178" fontId="25" fillId="0" borderId="0" xfId="0" applyNumberFormat="1" applyFont="1" applyFill="1" applyBorder="1" applyAlignment="1" applyProtection="1">
      <alignment horizontal="center" vertical="center"/>
      <protection locked="0"/>
    </xf>
    <xf numFmtId="178" fontId="25" fillId="0" borderId="78" xfId="0" applyNumberFormat="1" applyFont="1" applyFill="1" applyBorder="1" applyAlignment="1" applyProtection="1">
      <alignment horizontal="center" vertical="center"/>
      <protection locked="0"/>
    </xf>
    <xf numFmtId="178" fontId="25" fillId="0" borderId="55" xfId="0" applyNumberFormat="1" applyFont="1" applyFill="1" applyBorder="1" applyAlignment="1" applyProtection="1">
      <alignment horizontal="center" vertical="center"/>
      <protection locked="0"/>
    </xf>
    <xf numFmtId="178" fontId="25" fillId="0" borderId="79" xfId="0" applyNumberFormat="1" applyFont="1" applyFill="1" applyBorder="1" applyAlignment="1" applyProtection="1">
      <alignment horizontal="center" vertical="center"/>
      <protection locked="0"/>
    </xf>
    <xf numFmtId="180" fontId="26" fillId="0" borderId="14" xfId="0" applyNumberFormat="1" applyFont="1" applyFill="1" applyBorder="1" applyAlignment="1" applyProtection="1">
      <alignment vertical="center"/>
      <protection/>
    </xf>
    <xf numFmtId="180" fontId="26" fillId="0" borderId="0" xfId="0" applyNumberFormat="1" applyFont="1" applyFill="1" applyBorder="1" applyAlignment="1" applyProtection="1">
      <alignment vertical="center"/>
      <protection/>
    </xf>
    <xf numFmtId="180" fontId="26" fillId="0" borderId="78" xfId="0" applyNumberFormat="1" applyFont="1" applyFill="1" applyBorder="1" applyAlignment="1" applyProtection="1">
      <alignment vertical="center"/>
      <protection/>
    </xf>
    <xf numFmtId="180" fontId="26" fillId="0" borderId="33" xfId="0" applyNumberFormat="1" applyFont="1" applyFill="1" applyBorder="1" applyAlignment="1" applyProtection="1">
      <alignment vertical="center"/>
      <protection/>
    </xf>
    <xf numFmtId="180" fontId="26" fillId="0" borderId="55" xfId="0" applyNumberFormat="1" applyFont="1" applyFill="1" applyBorder="1" applyAlignment="1" applyProtection="1">
      <alignment vertical="center"/>
      <protection/>
    </xf>
    <xf numFmtId="180" fontId="26" fillId="0" borderId="79" xfId="0" applyNumberFormat="1" applyFont="1" applyFill="1" applyBorder="1" applyAlignment="1" applyProtection="1">
      <alignment vertical="center"/>
      <protection/>
    </xf>
    <xf numFmtId="0" fontId="23" fillId="0" borderId="33" xfId="0" applyFont="1" applyFill="1" applyBorder="1" applyAlignment="1" applyProtection="1">
      <alignment horizontal="center" vertical="center"/>
      <protection/>
    </xf>
    <xf numFmtId="0" fontId="23" fillId="0" borderId="79" xfId="0" applyFont="1" applyFill="1" applyBorder="1" applyAlignment="1" applyProtection="1">
      <alignment horizontal="center" vertical="center"/>
      <protection/>
    </xf>
    <xf numFmtId="0" fontId="23" fillId="0" borderId="55" xfId="0" applyFont="1" applyFill="1" applyBorder="1" applyAlignment="1" applyProtection="1">
      <alignment horizontal="center" vertical="center"/>
      <protection/>
    </xf>
    <xf numFmtId="0" fontId="25" fillId="0" borderId="14" xfId="0" applyFont="1" applyFill="1" applyBorder="1" applyAlignment="1" applyProtection="1">
      <alignment vertical="center" shrinkToFit="1"/>
      <protection locked="0"/>
    </xf>
    <xf numFmtId="0" fontId="25" fillId="0" borderId="0" xfId="0" applyFont="1" applyFill="1" applyBorder="1" applyAlignment="1" applyProtection="1">
      <alignment vertical="center" shrinkToFit="1"/>
      <protection locked="0"/>
    </xf>
    <xf numFmtId="0" fontId="25" fillId="0" borderId="78" xfId="0" applyFont="1" applyFill="1" applyBorder="1" applyAlignment="1" applyProtection="1">
      <alignment vertical="center" shrinkToFit="1"/>
      <protection locked="0"/>
    </xf>
    <xf numFmtId="0" fontId="25" fillId="0" borderId="33" xfId="0" applyFont="1" applyFill="1" applyBorder="1" applyAlignment="1" applyProtection="1">
      <alignment vertical="center" shrinkToFit="1"/>
      <protection locked="0"/>
    </xf>
    <xf numFmtId="0" fontId="25" fillId="0" borderId="55" xfId="0" applyFont="1" applyFill="1" applyBorder="1" applyAlignment="1" applyProtection="1">
      <alignment vertical="center" shrinkToFit="1"/>
      <protection locked="0"/>
    </xf>
    <xf numFmtId="0" fontId="25" fillId="0" borderId="79" xfId="0" applyFont="1" applyFill="1" applyBorder="1" applyAlignment="1" applyProtection="1">
      <alignment vertical="center" shrinkToFit="1"/>
      <protection locked="0"/>
    </xf>
    <xf numFmtId="0" fontId="23" fillId="0" borderId="12" xfId="0" applyFont="1" applyFill="1" applyBorder="1" applyAlignment="1" applyProtection="1">
      <alignment horizontal="center" vertical="center"/>
      <protection/>
    </xf>
    <xf numFmtId="0" fontId="23" fillId="0" borderId="28" xfId="0" applyFont="1" applyFill="1" applyBorder="1" applyAlignment="1" applyProtection="1">
      <alignment horizontal="center" vertical="center"/>
      <protection/>
    </xf>
    <xf numFmtId="0" fontId="23" fillId="0" borderId="27" xfId="0" applyFont="1" applyFill="1" applyBorder="1" applyAlignment="1" applyProtection="1">
      <alignment horizontal="center" vertical="center"/>
      <protection/>
    </xf>
    <xf numFmtId="0" fontId="35" fillId="0" borderId="27" xfId="0" applyFont="1" applyFill="1" applyBorder="1" applyAlignment="1" applyProtection="1">
      <alignment horizontal="center" vertical="center"/>
      <protection/>
    </xf>
    <xf numFmtId="177" fontId="25" fillId="0" borderId="13" xfId="0" applyNumberFormat="1" applyFont="1" applyFill="1" applyBorder="1" applyAlignment="1" applyProtection="1">
      <alignment horizontal="center" vertical="center"/>
      <protection/>
    </xf>
    <xf numFmtId="177" fontId="25" fillId="0" borderId="32" xfId="0" applyNumberFormat="1" applyFont="1" applyFill="1" applyBorder="1" applyAlignment="1" applyProtection="1">
      <alignment horizontal="center" vertical="center"/>
      <protection/>
    </xf>
    <xf numFmtId="0" fontId="25" fillId="0" borderId="14" xfId="0" applyFont="1" applyFill="1" applyBorder="1" applyAlignment="1" applyProtection="1">
      <alignment vertical="center" wrapText="1"/>
      <protection locked="0"/>
    </xf>
    <xf numFmtId="0" fontId="25" fillId="0" borderId="0" xfId="0" applyFont="1" applyFill="1" applyBorder="1" applyAlignment="1" applyProtection="1">
      <alignment vertical="center" wrapText="1"/>
      <protection locked="0"/>
    </xf>
    <xf numFmtId="0" fontId="25" fillId="0" borderId="78" xfId="0" applyFont="1" applyFill="1" applyBorder="1" applyAlignment="1" applyProtection="1">
      <alignment vertical="center" wrapText="1"/>
      <protection locked="0"/>
    </xf>
    <xf numFmtId="0" fontId="25" fillId="0" borderId="33" xfId="0" applyFont="1" applyFill="1" applyBorder="1" applyAlignment="1" applyProtection="1">
      <alignment vertical="center" wrapText="1"/>
      <protection locked="0"/>
    </xf>
    <xf numFmtId="0" fontId="25" fillId="0" borderId="55" xfId="0" applyFont="1" applyFill="1" applyBorder="1" applyAlignment="1" applyProtection="1">
      <alignment vertical="center" wrapText="1"/>
      <protection locked="0"/>
    </xf>
    <xf numFmtId="0" fontId="25" fillId="0" borderId="79" xfId="0" applyFont="1" applyFill="1" applyBorder="1" applyAlignment="1" applyProtection="1">
      <alignment vertical="center" wrapText="1"/>
      <protection locked="0"/>
    </xf>
    <xf numFmtId="0" fontId="24" fillId="0" borderId="31" xfId="0" applyFont="1" applyFill="1" applyBorder="1" applyAlignment="1">
      <alignment horizontal="left" vertical="center"/>
    </xf>
    <xf numFmtId="0" fontId="24" fillId="0" borderId="77" xfId="0" applyFont="1" applyFill="1" applyBorder="1" applyAlignment="1">
      <alignment horizontal="left" vertical="center"/>
    </xf>
    <xf numFmtId="0" fontId="23" fillId="0" borderId="31" xfId="0" applyFont="1" applyFill="1" applyBorder="1" applyAlignment="1">
      <alignment vertical="center" shrinkToFit="1"/>
    </xf>
    <xf numFmtId="0" fontId="23" fillId="0" borderId="77" xfId="0" applyFont="1" applyFill="1" applyBorder="1" applyAlignment="1">
      <alignment vertical="center" shrinkToFit="1"/>
    </xf>
    <xf numFmtId="0" fontId="22" fillId="0" borderId="10" xfId="0" applyFont="1" applyFill="1" applyBorder="1" applyAlignment="1">
      <alignment vertical="center"/>
    </xf>
    <xf numFmtId="0" fontId="22" fillId="0" borderId="31" xfId="0" applyFont="1" applyFill="1" applyBorder="1" applyAlignment="1">
      <alignment vertical="center"/>
    </xf>
    <xf numFmtId="0" fontId="22" fillId="0" borderId="77" xfId="0" applyFont="1" applyFill="1" applyBorder="1" applyAlignment="1">
      <alignment vertical="center"/>
    </xf>
    <xf numFmtId="0" fontId="21" fillId="0" borderId="44" xfId="0" applyFont="1" applyBorder="1" applyAlignment="1">
      <alignment horizontal="left" vertical="center"/>
    </xf>
    <xf numFmtId="0" fontId="21" fillId="0" borderId="19" xfId="0" applyFont="1" applyBorder="1" applyAlignment="1">
      <alignment horizontal="left" vertical="center"/>
    </xf>
    <xf numFmtId="0" fontId="21" fillId="0" borderId="52" xfId="0" applyFont="1" applyBorder="1" applyAlignment="1">
      <alignment horizontal="left" vertical="center"/>
    </xf>
    <xf numFmtId="0" fontId="21" fillId="0" borderId="36" xfId="0" applyFont="1" applyFill="1" applyBorder="1" applyAlignment="1">
      <alignment vertical="top"/>
    </xf>
    <xf numFmtId="0" fontId="39" fillId="0" borderId="31" xfId="0" applyFont="1" applyFill="1" applyBorder="1" applyAlignment="1">
      <alignment vertical="top"/>
    </xf>
    <xf numFmtId="0" fontId="39" fillId="0" borderId="41" xfId="0" applyFont="1" applyFill="1" applyBorder="1" applyAlignment="1">
      <alignment vertical="top"/>
    </xf>
    <xf numFmtId="0" fontId="39" fillId="0" borderId="22" xfId="0" applyFont="1" applyFill="1" applyBorder="1" applyAlignment="1">
      <alignment vertical="top"/>
    </xf>
    <xf numFmtId="0" fontId="21" fillId="0" borderId="45" xfId="0" applyFont="1" applyFill="1" applyBorder="1" applyAlignment="1">
      <alignment vertical="top"/>
    </xf>
    <xf numFmtId="0" fontId="39" fillId="0" borderId="45" xfId="0" applyFont="1" applyBorder="1" applyAlignment="1">
      <alignment vertical="top"/>
    </xf>
    <xf numFmtId="0" fontId="25" fillId="0" borderId="50" xfId="0" applyFont="1" applyFill="1" applyBorder="1" applyAlignment="1" applyProtection="1">
      <alignment horizontal="center" vertical="center"/>
      <protection locked="0"/>
    </xf>
    <xf numFmtId="0" fontId="25" fillId="0" borderId="49" xfId="0" applyFont="1" applyFill="1" applyBorder="1" applyAlignment="1" applyProtection="1">
      <alignment horizontal="center" vertical="center"/>
      <protection locked="0"/>
    </xf>
    <xf numFmtId="0" fontId="25" fillId="0" borderId="46" xfId="0" applyFont="1" applyFill="1" applyBorder="1" applyAlignment="1" applyProtection="1">
      <alignment horizontal="center" vertical="center"/>
      <protection locked="0"/>
    </xf>
    <xf numFmtId="0" fontId="23" fillId="0" borderId="0" xfId="0" applyFont="1" applyFill="1" applyAlignment="1">
      <alignment horizontal="center" vertical="top" textRotation="255"/>
    </xf>
    <xf numFmtId="0" fontId="23" fillId="0" borderId="0" xfId="0" applyFont="1" applyFill="1" applyAlignment="1">
      <alignment horizontal="center" textRotation="255"/>
    </xf>
    <xf numFmtId="182" fontId="48" fillId="0" borderId="14" xfId="0" applyNumberFormat="1" applyFont="1" applyFill="1" applyBorder="1" applyAlignment="1">
      <alignment horizontal="center" vertical="center"/>
    </xf>
    <xf numFmtId="182" fontId="48" fillId="0" borderId="0" xfId="0" applyNumberFormat="1" applyFont="1" applyFill="1" applyBorder="1" applyAlignment="1">
      <alignment horizontal="center" vertical="center"/>
    </xf>
    <xf numFmtId="182" fontId="48" fillId="0" borderId="78" xfId="0" applyNumberFormat="1" applyFont="1" applyFill="1" applyBorder="1" applyAlignment="1">
      <alignment horizontal="center" vertical="center"/>
    </xf>
    <xf numFmtId="182" fontId="48" fillId="0" borderId="33" xfId="0" applyNumberFormat="1" applyFont="1" applyFill="1" applyBorder="1" applyAlignment="1">
      <alignment horizontal="center" vertical="center"/>
    </xf>
    <xf numFmtId="182" fontId="48" fillId="0" borderId="55" xfId="0" applyNumberFormat="1" applyFont="1" applyFill="1" applyBorder="1" applyAlignment="1">
      <alignment horizontal="center" vertical="center"/>
    </xf>
    <xf numFmtId="182" fontId="48" fillId="0" borderId="79" xfId="0" applyNumberFormat="1" applyFont="1" applyFill="1" applyBorder="1" applyAlignment="1">
      <alignment horizontal="center" vertical="center"/>
    </xf>
    <xf numFmtId="0" fontId="21" fillId="0" borderId="35" xfId="0" applyFont="1" applyFill="1" applyBorder="1" applyAlignment="1">
      <alignment vertical="top"/>
    </xf>
    <xf numFmtId="0" fontId="39" fillId="0" borderId="35" xfId="0" applyFont="1" applyFill="1" applyBorder="1" applyAlignment="1">
      <alignment vertical="top"/>
    </xf>
    <xf numFmtId="0" fontId="39" fillId="0" borderId="80" xfId="0" applyFont="1" applyFill="1" applyBorder="1" applyAlignment="1">
      <alignment vertical="top"/>
    </xf>
    <xf numFmtId="38" fontId="29" fillId="0" borderId="44" xfId="0" applyNumberFormat="1" applyFont="1" applyFill="1" applyBorder="1" applyAlignment="1">
      <alignment vertical="center" shrinkToFit="1"/>
    </xf>
    <xf numFmtId="0" fontId="29" fillId="0" borderId="19" xfId="0" applyFont="1" applyFill="1" applyBorder="1" applyAlignment="1">
      <alignment vertical="center" shrinkToFit="1"/>
    </xf>
    <xf numFmtId="38" fontId="29" fillId="0" borderId="44" xfId="52" applyNumberFormat="1" applyFont="1" applyFill="1" applyBorder="1" applyAlignment="1">
      <alignment vertical="center" shrinkToFit="1"/>
    </xf>
    <xf numFmtId="0" fontId="21" fillId="0" borderId="48" xfId="0" applyFont="1" applyFill="1" applyBorder="1" applyAlignment="1" applyProtection="1">
      <alignment vertical="top"/>
      <protection locked="0"/>
    </xf>
    <xf numFmtId="0" fontId="21" fillId="0" borderId="45" xfId="0" applyFont="1" applyFill="1" applyBorder="1" applyAlignment="1" applyProtection="1">
      <alignment vertical="top"/>
      <protection locked="0"/>
    </xf>
    <xf numFmtId="0" fontId="21" fillId="0" borderId="44" xfId="0" applyFont="1" applyFill="1" applyBorder="1" applyAlignment="1">
      <alignment horizontal="left" vertical="center" shrinkToFit="1"/>
    </xf>
    <xf numFmtId="0" fontId="21" fillId="0" borderId="19" xfId="0" applyFont="1" applyFill="1" applyBorder="1" applyAlignment="1">
      <alignment horizontal="left" vertical="center" shrinkToFit="1"/>
    </xf>
    <xf numFmtId="0" fontId="21" fillId="0" borderId="52" xfId="0" applyFont="1" applyFill="1" applyBorder="1" applyAlignment="1">
      <alignment horizontal="left" vertical="center" shrinkToFit="1"/>
    </xf>
    <xf numFmtId="0" fontId="0" fillId="0" borderId="41" xfId="0" applyFont="1" applyFill="1" applyBorder="1" applyAlignment="1">
      <alignment horizontal="center" vertical="center"/>
    </xf>
    <xf numFmtId="0" fontId="0" fillId="0" borderId="22" xfId="0" applyFont="1" applyFill="1" applyBorder="1" applyAlignment="1">
      <alignment horizontal="center" vertical="center"/>
    </xf>
    <xf numFmtId="0" fontId="21" fillId="0" borderId="31" xfId="0" applyFont="1" applyFill="1" applyBorder="1" applyAlignment="1">
      <alignment vertical="top"/>
    </xf>
    <xf numFmtId="0" fontId="25" fillId="0" borderId="46" xfId="0" applyFont="1" applyFill="1" applyBorder="1" applyAlignment="1" applyProtection="1">
      <alignment horizontal="center" vertical="center" shrinkToFit="1"/>
      <protection locked="0"/>
    </xf>
    <xf numFmtId="0" fontId="25" fillId="0" borderId="81" xfId="0" applyFont="1" applyFill="1" applyBorder="1" applyAlignment="1" applyProtection="1">
      <alignment horizontal="center" vertical="center" shrinkToFit="1"/>
      <protection locked="0"/>
    </xf>
    <xf numFmtId="0" fontId="25" fillId="0" borderId="43" xfId="0" applyFont="1" applyFill="1" applyBorder="1" applyAlignment="1" applyProtection="1">
      <alignment vertical="center" shrinkToFit="1"/>
      <protection locked="0"/>
    </xf>
    <xf numFmtId="0" fontId="25" fillId="0" borderId="40" xfId="0" applyFont="1" applyFill="1" applyBorder="1" applyAlignment="1" applyProtection="1">
      <alignment vertical="center" shrinkToFit="1"/>
      <protection locked="0"/>
    </xf>
    <xf numFmtId="180" fontId="26" fillId="0" borderId="31" xfId="0" applyNumberFormat="1" applyFont="1" applyFill="1" applyBorder="1" applyAlignment="1" applyProtection="1">
      <alignment vertical="center"/>
      <protection/>
    </xf>
    <xf numFmtId="0" fontId="42" fillId="0" borderId="31" xfId="0" applyFont="1" applyFill="1" applyBorder="1" applyAlignment="1">
      <alignment vertical="center"/>
    </xf>
    <xf numFmtId="0" fontId="42" fillId="0" borderId="77" xfId="0" applyFont="1" applyFill="1" applyBorder="1" applyAlignment="1">
      <alignment vertical="center"/>
    </xf>
    <xf numFmtId="0" fontId="42" fillId="0" borderId="22" xfId="0" applyFont="1" applyFill="1" applyBorder="1" applyAlignment="1">
      <alignment vertical="center"/>
    </xf>
    <xf numFmtId="0" fontId="42" fillId="0" borderId="56" xfId="0" applyFont="1" applyFill="1" applyBorder="1" applyAlignment="1">
      <alignment vertical="center"/>
    </xf>
    <xf numFmtId="0" fontId="21" fillId="0" borderId="49" xfId="0" applyFont="1" applyFill="1" applyBorder="1" applyAlignment="1" applyProtection="1">
      <alignment horizontal="left" vertical="top"/>
      <protection locked="0"/>
    </xf>
    <xf numFmtId="0" fontId="21" fillId="0" borderId="0" xfId="0" applyFont="1" applyFill="1" applyBorder="1" applyAlignment="1" applyProtection="1">
      <alignment horizontal="left" vertical="top"/>
      <protection locked="0"/>
    </xf>
    <xf numFmtId="0" fontId="25" fillId="0" borderId="46" xfId="0" applyFont="1" applyFill="1" applyBorder="1" applyAlignment="1" applyProtection="1">
      <alignment vertical="center" shrinkToFit="1"/>
      <protection locked="0"/>
    </xf>
    <xf numFmtId="0" fontId="25" fillId="0" borderId="81" xfId="0" applyFont="1" applyFill="1" applyBorder="1" applyAlignment="1" applyProtection="1">
      <alignment vertical="center" shrinkToFit="1"/>
      <protection locked="0"/>
    </xf>
    <xf numFmtId="0" fontId="21" fillId="0" borderId="81" xfId="0" applyFont="1" applyFill="1" applyBorder="1" applyAlignment="1">
      <alignment vertical="top"/>
    </xf>
    <xf numFmtId="0" fontId="39" fillId="0" borderId="54" xfId="0" applyFont="1" applyFill="1" applyBorder="1" applyAlignment="1">
      <alignment vertical="top"/>
    </xf>
    <xf numFmtId="38" fontId="35" fillId="0" borderId="44" xfId="52" applyFont="1" applyFill="1" applyBorder="1" applyAlignment="1">
      <alignment horizontal="center" vertical="center"/>
    </xf>
    <xf numFmtId="0" fontId="35" fillId="0" borderId="52" xfId="0" applyFont="1" applyFill="1" applyBorder="1" applyAlignment="1">
      <alignment horizontal="center" vertical="center"/>
    </xf>
    <xf numFmtId="38" fontId="21" fillId="0" borderId="53" xfId="52" applyFont="1" applyFill="1" applyBorder="1" applyAlignment="1">
      <alignment horizontal="left" vertical="center" shrinkToFit="1"/>
    </xf>
    <xf numFmtId="38" fontId="21" fillId="0" borderId="24" xfId="52" applyFont="1" applyFill="1" applyBorder="1" applyAlignment="1">
      <alignment horizontal="left" vertical="center" shrinkToFit="1"/>
    </xf>
    <xf numFmtId="38" fontId="21" fillId="0" borderId="48" xfId="52" applyFont="1" applyFill="1" applyBorder="1" applyAlignment="1">
      <alignment horizontal="left" vertical="center" shrinkToFit="1"/>
    </xf>
    <xf numFmtId="180" fontId="26" fillId="0" borderId="82" xfId="0" applyNumberFormat="1" applyFont="1" applyFill="1" applyBorder="1" applyAlignment="1" applyProtection="1">
      <alignment vertical="center"/>
      <protection/>
    </xf>
    <xf numFmtId="0" fontId="42" fillId="0" borderId="81" xfId="0" applyFont="1" applyFill="1" applyBorder="1" applyAlignment="1">
      <alignment vertical="center"/>
    </xf>
    <xf numFmtId="0" fontId="0" fillId="0" borderId="44" xfId="0" applyFont="1" applyFill="1" applyBorder="1" applyAlignment="1">
      <alignment horizontal="center" vertical="center"/>
    </xf>
    <xf numFmtId="0" fontId="0" fillId="0" borderId="19" xfId="0" applyFont="1" applyFill="1" applyBorder="1" applyAlignment="1">
      <alignment horizontal="center" vertical="center"/>
    </xf>
    <xf numFmtId="178" fontId="47" fillId="0" borderId="24" xfId="0" applyNumberFormat="1" applyFont="1" applyFill="1" applyBorder="1" applyAlignment="1" applyProtection="1">
      <alignment horizontal="left" vertical="center" shrinkToFit="1"/>
      <protection locked="0"/>
    </xf>
    <xf numFmtId="0" fontId="42" fillId="0" borderId="19" xfId="0" applyFont="1" applyFill="1" applyBorder="1" applyAlignment="1">
      <alignment vertical="center" shrinkToFit="1"/>
    </xf>
    <xf numFmtId="0" fontId="42" fillId="0" borderId="52" xfId="0" applyFont="1" applyFill="1" applyBorder="1" applyAlignment="1">
      <alignment vertical="center" shrinkToFit="1"/>
    </xf>
    <xf numFmtId="0" fontId="47" fillId="0" borderId="22" xfId="0" applyFont="1" applyFill="1" applyBorder="1" applyAlignment="1" applyProtection="1">
      <alignment vertical="center" shrinkToFit="1"/>
      <protection locked="0"/>
    </xf>
    <xf numFmtId="0" fontId="42" fillId="0" borderId="51" xfId="0" applyFont="1" applyFill="1" applyBorder="1" applyAlignment="1">
      <alignment vertical="center"/>
    </xf>
    <xf numFmtId="0" fontId="21" fillId="0" borderId="44" xfId="0" applyFont="1" applyFill="1" applyBorder="1" applyAlignment="1">
      <alignment vertical="center" shrinkToFit="1"/>
    </xf>
    <xf numFmtId="0" fontId="21" fillId="0" borderId="19" xfId="0" applyFont="1" applyFill="1" applyBorder="1" applyAlignment="1">
      <alignment vertical="center" shrinkToFit="1"/>
    </xf>
    <xf numFmtId="0" fontId="21" fillId="0" borderId="52" xfId="0" applyFont="1" applyFill="1" applyBorder="1" applyAlignment="1">
      <alignment vertical="center" shrinkToFit="1"/>
    </xf>
    <xf numFmtId="0" fontId="35" fillId="0" borderId="44" xfId="0" applyFont="1" applyFill="1" applyBorder="1" applyAlignment="1">
      <alignment horizontal="center" vertical="center"/>
    </xf>
    <xf numFmtId="38" fontId="29" fillId="0" borderId="44" xfId="0" applyNumberFormat="1" applyFont="1" applyFill="1" applyBorder="1" applyAlignment="1">
      <alignment vertical="center"/>
    </xf>
    <xf numFmtId="0" fontId="29" fillId="0" borderId="19" xfId="0" applyFont="1" applyFill="1" applyBorder="1" applyAlignment="1">
      <alignment vertical="center"/>
    </xf>
    <xf numFmtId="20" fontId="28" fillId="0" borderId="19" xfId="0" applyNumberFormat="1" applyFont="1" applyFill="1" applyBorder="1" applyAlignment="1" applyProtection="1">
      <alignment vertical="center" shrinkToFit="1"/>
      <protection locked="0"/>
    </xf>
    <xf numFmtId="20" fontId="28" fillId="0" borderId="19" xfId="0" applyNumberFormat="1" applyFont="1" applyFill="1" applyBorder="1" applyAlignment="1">
      <alignment vertical="center" shrinkToFit="1"/>
    </xf>
    <xf numFmtId="0" fontId="28" fillId="0" borderId="19" xfId="0" applyFont="1" applyFill="1" applyBorder="1" applyAlignment="1">
      <alignment vertical="center" shrinkToFit="1"/>
    </xf>
    <xf numFmtId="0" fontId="28" fillId="0" borderId="69" xfId="0" applyFont="1" applyFill="1" applyBorder="1" applyAlignment="1">
      <alignment vertical="center" shrinkToFit="1"/>
    </xf>
    <xf numFmtId="49" fontId="25" fillId="0" borderId="41" xfId="0" applyNumberFormat="1" applyFont="1" applyFill="1" applyBorder="1" applyAlignment="1" applyProtection="1">
      <alignment horizontal="center" vertical="center"/>
      <protection locked="0"/>
    </xf>
    <xf numFmtId="49" fontId="25" fillId="0" borderId="22" xfId="0" applyNumberFormat="1" applyFont="1" applyFill="1" applyBorder="1" applyAlignment="1" applyProtection="1">
      <alignment horizontal="center" vertical="center"/>
      <protection locked="0"/>
    </xf>
    <xf numFmtId="0" fontId="21" fillId="0" borderId="22" xfId="0" applyFont="1" applyFill="1" applyBorder="1" applyAlignment="1">
      <alignment vertical="top"/>
    </xf>
    <xf numFmtId="0" fontId="0" fillId="0" borderId="22" xfId="0" applyBorder="1" applyAlignment="1">
      <alignment vertical="top"/>
    </xf>
    <xf numFmtId="38" fontId="21" fillId="0" borderId="44" xfId="52" applyFont="1" applyFill="1" applyBorder="1" applyAlignment="1">
      <alignment horizontal="center" vertical="center" shrinkToFit="1"/>
    </xf>
    <xf numFmtId="38" fontId="21" fillId="0" borderId="19" xfId="52" applyFont="1" applyFill="1" applyBorder="1" applyAlignment="1">
      <alignment horizontal="center" vertical="center" shrinkToFit="1"/>
    </xf>
    <xf numFmtId="38" fontId="21" fillId="0" borderId="52" xfId="52" applyFont="1" applyFill="1" applyBorder="1" applyAlignment="1">
      <alignment horizontal="center" vertical="center" shrinkToFit="1"/>
    </xf>
    <xf numFmtId="38" fontId="21" fillId="0" borderId="44" xfId="52" applyFont="1" applyFill="1" applyBorder="1" applyAlignment="1">
      <alignment horizontal="left" vertical="center" shrinkToFit="1"/>
    </xf>
    <xf numFmtId="38" fontId="21" fillId="0" borderId="19" xfId="52" applyFont="1" applyFill="1" applyBorder="1" applyAlignment="1">
      <alignment horizontal="left" vertical="center" shrinkToFit="1"/>
    </xf>
    <xf numFmtId="38" fontId="21" fillId="0" borderId="52" xfId="52" applyFont="1" applyFill="1" applyBorder="1" applyAlignment="1">
      <alignment horizontal="left" vertical="center" shrinkToFit="1"/>
    </xf>
    <xf numFmtId="49" fontId="50" fillId="0" borderId="45" xfId="0" applyNumberFormat="1" applyFont="1" applyFill="1" applyBorder="1" applyAlignment="1">
      <alignment horizontal="center" vertical="center" textRotation="255"/>
    </xf>
    <xf numFmtId="0" fontId="0" fillId="0" borderId="46" xfId="0" applyFont="1" applyFill="1" applyBorder="1" applyAlignment="1">
      <alignment horizontal="center" vertical="center" textRotation="255"/>
    </xf>
    <xf numFmtId="0" fontId="28" fillId="0" borderId="39" xfId="0" applyFont="1" applyFill="1" applyBorder="1" applyAlignment="1">
      <alignment vertical="center"/>
    </xf>
    <xf numFmtId="0" fontId="28" fillId="0" borderId="83" xfId="0" applyFont="1" applyFill="1" applyBorder="1" applyAlignment="1">
      <alignment vertical="center"/>
    </xf>
    <xf numFmtId="185" fontId="21" fillId="0" borderId="44" xfId="0" applyNumberFormat="1" applyFont="1" applyFill="1" applyBorder="1" applyAlignment="1">
      <alignment horizontal="left" vertical="center" shrinkToFit="1"/>
    </xf>
    <xf numFmtId="185" fontId="21" fillId="0" borderId="19" xfId="0" applyNumberFormat="1" applyFont="1" applyFill="1" applyBorder="1" applyAlignment="1">
      <alignment horizontal="left" vertical="center" shrinkToFit="1"/>
    </xf>
    <xf numFmtId="185" fontId="21" fillId="0" borderId="52" xfId="0" applyNumberFormat="1" applyFont="1" applyFill="1" applyBorder="1" applyAlignment="1">
      <alignment horizontal="left" vertical="center" shrinkToFit="1"/>
    </xf>
    <xf numFmtId="0" fontId="28" fillId="0" borderId="39" xfId="0" applyFont="1" applyFill="1" applyBorder="1" applyAlignment="1" applyProtection="1">
      <alignment vertical="center"/>
      <protection locked="0"/>
    </xf>
    <xf numFmtId="0" fontId="28" fillId="0" borderId="24" xfId="0" applyFont="1" applyFill="1" applyBorder="1" applyAlignment="1">
      <alignment vertical="center"/>
    </xf>
    <xf numFmtId="0" fontId="50" fillId="0" borderId="45" xfId="0" applyFont="1" applyFill="1" applyBorder="1" applyAlignment="1">
      <alignment horizontal="center" vertical="center" textRotation="255"/>
    </xf>
    <xf numFmtId="0" fontId="50" fillId="0" borderId="46" xfId="0" applyFont="1" applyFill="1" applyBorder="1" applyAlignment="1">
      <alignment horizontal="center" vertical="center" textRotation="255"/>
    </xf>
    <xf numFmtId="0" fontId="31" fillId="0" borderId="43" xfId="0" applyFont="1" applyFill="1" applyBorder="1" applyAlignment="1" applyProtection="1">
      <alignment horizontal="center" vertical="center" textRotation="255"/>
      <protection locked="0"/>
    </xf>
    <xf numFmtId="0" fontId="21" fillId="0" borderId="19" xfId="0" applyFont="1" applyFill="1" applyBorder="1" applyAlignment="1">
      <alignment vertical="top"/>
    </xf>
    <xf numFmtId="0" fontId="0" fillId="0" borderId="19" xfId="0" applyBorder="1" applyAlignment="1">
      <alignment vertical="top"/>
    </xf>
    <xf numFmtId="179" fontId="31" fillId="0" borderId="0" xfId="0" applyNumberFormat="1" applyFont="1" applyFill="1" applyBorder="1" applyAlignment="1">
      <alignment vertical="center"/>
    </xf>
    <xf numFmtId="0" fontId="40" fillId="0" borderId="31" xfId="0" applyFont="1" applyFill="1" applyBorder="1" applyAlignment="1">
      <alignment horizontal="center" vertical="top" shrinkToFit="1"/>
    </xf>
    <xf numFmtId="0" fontId="40" fillId="0" borderId="37" xfId="0" applyFont="1" applyFill="1" applyBorder="1" applyAlignment="1">
      <alignment horizontal="center" vertical="top" shrinkToFit="1"/>
    </xf>
    <xf numFmtId="0" fontId="146" fillId="0" borderId="75" xfId="0" applyFont="1" applyFill="1" applyBorder="1" applyAlignment="1" applyProtection="1">
      <alignment vertical="center" shrinkToFit="1"/>
      <protection locked="0"/>
    </xf>
    <xf numFmtId="0" fontId="146" fillId="0" borderId="43" xfId="0" applyFont="1" applyFill="1" applyBorder="1" applyAlignment="1" applyProtection="1">
      <alignment vertical="center" shrinkToFit="1"/>
      <protection locked="0"/>
    </xf>
    <xf numFmtId="20" fontId="146" fillId="0" borderId="30" xfId="0" applyNumberFormat="1" applyFont="1" applyFill="1" applyBorder="1" applyAlignment="1" applyProtection="1">
      <alignment vertical="center" shrinkToFit="1"/>
      <protection locked="0"/>
    </xf>
    <xf numFmtId="20" fontId="146" fillId="0" borderId="40" xfId="0" applyNumberFormat="1" applyFont="1" applyFill="1" applyBorder="1" applyAlignment="1" applyProtection="1">
      <alignment vertical="center" shrinkToFit="1"/>
      <protection locked="0"/>
    </xf>
    <xf numFmtId="0" fontId="46" fillId="0" borderId="0" xfId="0" applyFont="1" applyFill="1" applyBorder="1" applyAlignment="1">
      <alignment vertical="center"/>
    </xf>
    <xf numFmtId="0" fontId="21" fillId="0" borderId="0" xfId="0" applyFont="1" applyFill="1" applyBorder="1" applyAlignment="1">
      <alignment vertical="center"/>
    </xf>
    <xf numFmtId="0" fontId="23" fillId="0" borderId="0" xfId="0" applyFont="1" applyFill="1" applyBorder="1" applyAlignment="1">
      <alignment horizontal="center" vertical="top" textRotation="255"/>
    </xf>
    <xf numFmtId="0" fontId="23" fillId="0" borderId="0" xfId="0" applyFont="1" applyBorder="1" applyAlignment="1">
      <alignment/>
    </xf>
    <xf numFmtId="38" fontId="29" fillId="0" borderId="19" xfId="52" applyFont="1" applyFill="1" applyBorder="1" applyAlignment="1">
      <alignment horizontal="right" vertical="center"/>
    </xf>
    <xf numFmtId="38" fontId="35" fillId="0" borderId="22" xfId="52" applyFont="1" applyFill="1" applyBorder="1" applyAlignment="1">
      <alignment horizontal="center" vertical="center"/>
    </xf>
    <xf numFmtId="38" fontId="29" fillId="0" borderId="51" xfId="0" applyNumberFormat="1" applyFont="1" applyFill="1" applyBorder="1" applyAlignment="1">
      <alignment vertical="center"/>
    </xf>
    <xf numFmtId="0" fontId="29" fillId="0" borderId="41" xfId="0" applyFont="1" applyFill="1" applyBorder="1" applyAlignment="1">
      <alignment vertical="center"/>
    </xf>
    <xf numFmtId="38" fontId="35" fillId="0" borderId="41" xfId="52" applyFont="1" applyFill="1" applyBorder="1" applyAlignment="1">
      <alignment horizontal="center" vertical="center"/>
    </xf>
    <xf numFmtId="0" fontId="22" fillId="0" borderId="49" xfId="0" applyFont="1" applyFill="1" applyBorder="1" applyAlignment="1">
      <alignment horizontal="left" vertical="center"/>
    </xf>
    <xf numFmtId="0" fontId="22" fillId="0" borderId="0" xfId="0" applyFont="1" applyFill="1" applyBorder="1" applyAlignment="1">
      <alignment horizontal="left" vertical="center"/>
    </xf>
    <xf numFmtId="0" fontId="22" fillId="0" borderId="50" xfId="0" applyFont="1" applyFill="1" applyBorder="1" applyAlignment="1">
      <alignment horizontal="left" vertical="center"/>
    </xf>
    <xf numFmtId="178" fontId="48" fillId="0" borderId="14" xfId="0" applyNumberFormat="1" applyFont="1" applyFill="1" applyBorder="1" applyAlignment="1" applyProtection="1">
      <alignment horizontal="center" vertical="center"/>
      <protection locked="0"/>
    </xf>
    <xf numFmtId="178" fontId="69" fillId="0" borderId="0" xfId="0" applyNumberFormat="1" applyFont="1" applyBorder="1" applyAlignment="1">
      <alignment vertical="center"/>
    </xf>
    <xf numFmtId="178" fontId="69" fillId="0" borderId="78" xfId="0" applyNumberFormat="1" applyFont="1" applyBorder="1" applyAlignment="1">
      <alignment vertical="center"/>
    </xf>
    <xf numFmtId="178" fontId="69" fillId="0" borderId="33" xfId="0" applyNumberFormat="1" applyFont="1" applyBorder="1" applyAlignment="1">
      <alignment vertical="center"/>
    </xf>
    <xf numFmtId="178" fontId="69" fillId="0" borderId="55" xfId="0" applyNumberFormat="1" applyFont="1" applyBorder="1" applyAlignment="1">
      <alignment vertical="center"/>
    </xf>
    <xf numFmtId="178" fontId="69" fillId="0" borderId="79" xfId="0" applyNumberFormat="1" applyFont="1" applyBorder="1" applyAlignment="1">
      <alignment vertical="center"/>
    </xf>
    <xf numFmtId="0" fontId="28" fillId="0" borderId="39" xfId="0" applyFont="1" applyBorder="1" applyAlignment="1">
      <alignment vertical="center"/>
    </xf>
    <xf numFmtId="0" fontId="28" fillId="0" borderId="83" xfId="0" applyFont="1" applyBorder="1" applyAlignment="1">
      <alignment vertical="center"/>
    </xf>
    <xf numFmtId="178" fontId="47" fillId="0" borderId="19" xfId="0" applyNumberFormat="1" applyFont="1" applyFill="1" applyBorder="1" applyAlignment="1" applyProtection="1">
      <alignment horizontal="left" vertical="center" shrinkToFit="1"/>
      <protection locked="0"/>
    </xf>
    <xf numFmtId="0" fontId="42" fillId="0" borderId="19" xfId="0" applyFont="1" applyBorder="1" applyAlignment="1">
      <alignment vertical="center" shrinkToFit="1"/>
    </xf>
    <xf numFmtId="0" fontId="42" fillId="0" borderId="52" xfId="0" applyFont="1" applyBorder="1" applyAlignment="1">
      <alignment vertical="center" shrinkToFit="1"/>
    </xf>
    <xf numFmtId="49" fontId="25" fillId="0" borderId="41" xfId="0" applyNumberFormat="1" applyFont="1" applyFill="1" applyBorder="1" applyAlignment="1" applyProtection="1">
      <alignment horizontal="center" vertical="top"/>
      <protection locked="0"/>
    </xf>
    <xf numFmtId="49" fontId="25" fillId="0" borderId="22" xfId="0" applyNumberFormat="1" applyFont="1" applyFill="1" applyBorder="1" applyAlignment="1" applyProtection="1">
      <alignment horizontal="center" vertical="top"/>
      <protection locked="0"/>
    </xf>
    <xf numFmtId="49" fontId="50" fillId="0" borderId="46" xfId="0" applyNumberFormat="1" applyFont="1" applyFill="1" applyBorder="1" applyAlignment="1">
      <alignment horizontal="center" vertical="center" textRotation="255"/>
    </xf>
    <xf numFmtId="49" fontId="50" fillId="0" borderId="43" xfId="0" applyNumberFormat="1" applyFont="1" applyFill="1" applyBorder="1" applyAlignment="1">
      <alignment horizontal="center" vertical="center" textRotation="255"/>
    </xf>
    <xf numFmtId="0" fontId="50" fillId="0" borderId="49" xfId="0" applyFont="1" applyFill="1" applyBorder="1" applyAlignment="1">
      <alignment horizontal="center" vertical="center"/>
    </xf>
    <xf numFmtId="0" fontId="0" fillId="0" borderId="0" xfId="0" applyFill="1" applyAlignment="1">
      <alignment horizontal="center" vertical="center"/>
    </xf>
    <xf numFmtId="0" fontId="0" fillId="0" borderId="50" xfId="0" applyFill="1" applyBorder="1" applyAlignment="1">
      <alignment horizontal="center" vertical="center"/>
    </xf>
    <xf numFmtId="0" fontId="50" fillId="0" borderId="44" xfId="0" applyFont="1" applyFill="1" applyBorder="1" applyAlignment="1">
      <alignment horizontal="center" vertical="center"/>
    </xf>
    <xf numFmtId="0" fontId="50" fillId="0" borderId="22" xfId="0" applyFont="1" applyFill="1" applyBorder="1" applyAlignment="1">
      <alignment horizontal="center" vertical="center"/>
    </xf>
    <xf numFmtId="0" fontId="50" fillId="0" borderId="0" xfId="0" applyFont="1" applyFill="1" applyBorder="1" applyAlignment="1">
      <alignment horizontal="center" vertical="center"/>
    </xf>
    <xf numFmtId="0" fontId="50" fillId="0" borderId="51" xfId="0" applyFont="1" applyFill="1" applyBorder="1" applyAlignment="1">
      <alignment horizontal="center" vertical="center"/>
    </xf>
    <xf numFmtId="0" fontId="50" fillId="0" borderId="41" xfId="0" applyFont="1" applyFill="1" applyBorder="1" applyAlignment="1">
      <alignment horizontal="center" vertical="center"/>
    </xf>
    <xf numFmtId="38" fontId="35" fillId="0" borderId="19" xfId="52" applyFont="1" applyFill="1" applyBorder="1" applyAlignment="1">
      <alignment horizontal="center" vertical="center"/>
    </xf>
    <xf numFmtId="38" fontId="29" fillId="0" borderId="22" xfId="52" applyFont="1" applyFill="1" applyBorder="1" applyAlignment="1">
      <alignment horizontal="right" vertical="center"/>
    </xf>
    <xf numFmtId="0" fontId="140" fillId="0" borderId="44" xfId="0" applyFont="1" applyFill="1" applyBorder="1" applyAlignment="1">
      <alignment horizontal="left" vertical="center" shrinkToFit="1"/>
    </xf>
    <xf numFmtId="0" fontId="140" fillId="0" borderId="19" xfId="0" applyFont="1" applyFill="1" applyBorder="1" applyAlignment="1">
      <alignment horizontal="left" vertical="center" shrinkToFit="1"/>
    </xf>
    <xf numFmtId="0" fontId="140" fillId="0" borderId="52" xfId="0" applyFont="1" applyFill="1" applyBorder="1" applyAlignment="1">
      <alignment horizontal="left" vertical="center" shrinkToFit="1"/>
    </xf>
    <xf numFmtId="0" fontId="21" fillId="0" borderId="57" xfId="0" applyFont="1" applyFill="1" applyBorder="1" applyAlignment="1" applyProtection="1">
      <alignment vertical="top"/>
      <protection locked="0"/>
    </xf>
    <xf numFmtId="0" fontId="28" fillId="0" borderId="19" xfId="0" applyFont="1" applyFill="1" applyBorder="1" applyAlignment="1" applyProtection="1">
      <alignment vertical="center" shrinkToFit="1"/>
      <protection locked="0"/>
    </xf>
    <xf numFmtId="0" fontId="28" fillId="0" borderId="19" xfId="0" applyFont="1" applyBorder="1" applyAlignment="1">
      <alignment vertical="center" shrinkToFit="1"/>
    </xf>
    <xf numFmtId="0" fontId="28" fillId="0" borderId="69" xfId="0" applyFont="1" applyBorder="1" applyAlignment="1">
      <alignment vertical="center" shrinkToFit="1"/>
    </xf>
    <xf numFmtId="0" fontId="42" fillId="0" borderId="22" xfId="0" applyFont="1" applyBorder="1" applyAlignment="1">
      <alignment vertical="center"/>
    </xf>
    <xf numFmtId="0" fontId="42" fillId="0" borderId="51" xfId="0" applyFont="1" applyBorder="1" applyAlignment="1">
      <alignment vertical="center"/>
    </xf>
    <xf numFmtId="0" fontId="42" fillId="0" borderId="55" xfId="0" applyFont="1" applyBorder="1" applyAlignment="1">
      <alignment vertical="center"/>
    </xf>
    <xf numFmtId="0" fontId="42" fillId="0" borderId="82" xfId="0" applyFont="1" applyBorder="1" applyAlignment="1">
      <alignment vertical="center"/>
    </xf>
    <xf numFmtId="0" fontId="42" fillId="0" borderId="43" xfId="0" applyFont="1" applyBorder="1" applyAlignment="1">
      <alignment vertical="center"/>
    </xf>
    <xf numFmtId="0" fontId="42" fillId="0" borderId="40" xfId="0" applyFont="1" applyBorder="1" applyAlignment="1">
      <alignment vertical="center"/>
    </xf>
    <xf numFmtId="0" fontId="42" fillId="0" borderId="46" xfId="0" applyFont="1" applyBorder="1" applyAlignment="1">
      <alignment vertical="center" shrinkToFit="1"/>
    </xf>
    <xf numFmtId="0" fontId="42" fillId="0" borderId="81" xfId="0" applyFont="1" applyBorder="1" applyAlignment="1">
      <alignment vertical="center" shrinkToFit="1"/>
    </xf>
    <xf numFmtId="0" fontId="42" fillId="0" borderId="81" xfId="0" applyFont="1" applyBorder="1" applyAlignment="1">
      <alignment horizontal="center" vertical="center" shrinkToFit="1"/>
    </xf>
    <xf numFmtId="0" fontId="25" fillId="0" borderId="84" xfId="0" applyFont="1" applyFill="1" applyBorder="1" applyAlignment="1" applyProtection="1">
      <alignment horizontal="center" vertical="center"/>
      <protection locked="0"/>
    </xf>
    <xf numFmtId="0" fontId="42" fillId="0" borderId="81" xfId="0" applyFont="1" applyBorder="1" applyAlignment="1">
      <alignment vertical="center"/>
    </xf>
    <xf numFmtId="0" fontId="39" fillId="0" borderId="35" xfId="0" applyFont="1" applyBorder="1" applyAlignment="1">
      <alignment vertical="top"/>
    </xf>
    <xf numFmtId="0" fontId="39" fillId="0" borderId="80" xfId="0" applyFont="1" applyBorder="1" applyAlignment="1">
      <alignment vertical="top"/>
    </xf>
    <xf numFmtId="0" fontId="40" fillId="0" borderId="31" xfId="0" applyFont="1" applyBorder="1" applyAlignment="1">
      <alignment horizontal="center" vertical="top" shrinkToFit="1"/>
    </xf>
    <xf numFmtId="0" fontId="40" fillId="0" borderId="37" xfId="0" applyFont="1" applyBorder="1" applyAlignment="1">
      <alignment horizontal="center" vertical="top" shrinkToFit="1"/>
    </xf>
    <xf numFmtId="0" fontId="21" fillId="0" borderId="35" xfId="0" applyFont="1" applyFill="1" applyBorder="1" applyAlignment="1">
      <alignment horizontal="left" vertical="top"/>
    </xf>
    <xf numFmtId="0" fontId="39" fillId="0" borderId="31" xfId="0" applyFont="1" applyBorder="1" applyAlignment="1">
      <alignment vertical="top"/>
    </xf>
    <xf numFmtId="0" fontId="39" fillId="0" borderId="41" xfId="0" applyFont="1" applyBorder="1" applyAlignment="1">
      <alignment vertical="top"/>
    </xf>
    <xf numFmtId="0" fontId="39" fillId="0" borderId="22" xfId="0" applyFont="1" applyBorder="1" applyAlignment="1">
      <alignment vertical="top"/>
    </xf>
    <xf numFmtId="0" fontId="42" fillId="0" borderId="31" xfId="0" applyFont="1" applyBorder="1" applyAlignment="1">
      <alignment vertical="center"/>
    </xf>
    <xf numFmtId="0" fontId="146" fillId="0" borderId="30" xfId="0" applyFont="1" applyFill="1" applyBorder="1" applyAlignment="1" applyProtection="1">
      <alignment vertical="center" shrinkToFit="1"/>
      <protection locked="0"/>
    </xf>
    <xf numFmtId="0" fontId="146" fillId="0" borderId="40" xfId="0" applyFont="1" applyFill="1" applyBorder="1" applyAlignment="1" applyProtection="1">
      <alignment vertical="center" shrinkToFit="1"/>
      <protection locked="0"/>
    </xf>
    <xf numFmtId="0" fontId="25" fillId="0" borderId="54" xfId="0" applyFont="1" applyFill="1" applyBorder="1" applyAlignment="1" applyProtection="1">
      <alignment horizontal="center" vertical="center"/>
      <protection locked="0"/>
    </xf>
    <xf numFmtId="0" fontId="42" fillId="0" borderId="82" xfId="0" applyFont="1" applyBorder="1" applyAlignment="1">
      <alignment horizontal="center" vertical="center"/>
    </xf>
    <xf numFmtId="49" fontId="50" fillId="0" borderId="49" xfId="0" applyNumberFormat="1" applyFont="1" applyFill="1" applyBorder="1" applyAlignment="1">
      <alignment horizontal="center" vertical="center" textRotation="255"/>
    </xf>
    <xf numFmtId="0" fontId="53" fillId="0" borderId="44" xfId="0" applyFont="1" applyFill="1" applyBorder="1" applyAlignment="1">
      <alignment horizontal="left" vertical="center" shrinkToFit="1"/>
    </xf>
    <xf numFmtId="0" fontId="53" fillId="0" borderId="19" xfId="0" applyFont="1" applyFill="1" applyBorder="1" applyAlignment="1">
      <alignment horizontal="left" vertical="center" shrinkToFit="1"/>
    </xf>
    <xf numFmtId="0" fontId="53" fillId="0" borderId="52" xfId="0" applyFont="1" applyFill="1" applyBorder="1" applyAlignment="1">
      <alignment horizontal="left" vertical="center" shrinkToFit="1"/>
    </xf>
    <xf numFmtId="0" fontId="31" fillId="0" borderId="44" xfId="0" applyFont="1" applyFill="1" applyBorder="1" applyAlignment="1">
      <alignment horizontal="left" vertical="center" shrinkToFit="1"/>
    </xf>
    <xf numFmtId="0" fontId="31" fillId="0" borderId="19" xfId="0" applyFont="1" applyFill="1" applyBorder="1" applyAlignment="1">
      <alignment horizontal="left" vertical="center" shrinkToFit="1"/>
    </xf>
    <xf numFmtId="0" fontId="31" fillId="0" borderId="52" xfId="0" applyFont="1" applyFill="1" applyBorder="1" applyAlignment="1">
      <alignment horizontal="left" vertical="center" shrinkToFit="1"/>
    </xf>
    <xf numFmtId="0" fontId="21" fillId="0" borderId="44" xfId="0" applyFont="1" applyFill="1" applyBorder="1" applyAlignment="1" applyProtection="1">
      <alignment horizontal="left" vertical="center" shrinkToFit="1"/>
      <protection/>
    </xf>
    <xf numFmtId="0" fontId="21" fillId="0" borderId="19" xfId="0" applyFont="1" applyFill="1" applyBorder="1" applyAlignment="1" applyProtection="1">
      <alignment horizontal="left" vertical="center" shrinkToFit="1"/>
      <protection/>
    </xf>
    <xf numFmtId="0" fontId="21" fillId="0" borderId="52" xfId="0" applyFont="1" applyFill="1" applyBorder="1" applyAlignment="1" applyProtection="1">
      <alignment horizontal="left" vertical="center" shrinkToFit="1"/>
      <protection/>
    </xf>
    <xf numFmtId="0" fontId="23" fillId="0" borderId="0" xfId="0" applyFont="1" applyAlignment="1">
      <alignment/>
    </xf>
    <xf numFmtId="0" fontId="35" fillId="0" borderId="40" xfId="0" applyFont="1" applyFill="1" applyBorder="1" applyAlignment="1">
      <alignment horizontal="center" vertical="center"/>
    </xf>
    <xf numFmtId="38" fontId="29" fillId="0" borderId="52" xfId="0" applyNumberFormat="1" applyFont="1" applyFill="1" applyBorder="1" applyAlignment="1">
      <alignment vertical="center"/>
    </xf>
    <xf numFmtId="0" fontId="29" fillId="0" borderId="44" xfId="0" applyFont="1" applyFill="1" applyBorder="1" applyAlignment="1">
      <alignment vertical="center"/>
    </xf>
    <xf numFmtId="38" fontId="136" fillId="0" borderId="44" xfId="52" applyFont="1" applyFill="1" applyBorder="1" applyAlignment="1">
      <alignment horizontal="left" vertical="center" shrinkToFit="1"/>
    </xf>
    <xf numFmtId="38" fontId="136" fillId="0" borderId="19" xfId="52" applyFont="1" applyFill="1" applyBorder="1" applyAlignment="1">
      <alignment horizontal="left" vertical="center" shrinkToFit="1"/>
    </xf>
    <xf numFmtId="38" fontId="136" fillId="0" borderId="52" xfId="52" applyFont="1" applyFill="1" applyBorder="1" applyAlignment="1">
      <alignment horizontal="left" vertical="center" shrinkToFit="1"/>
    </xf>
    <xf numFmtId="0" fontId="21" fillId="0" borderId="54" xfId="0" applyFont="1" applyFill="1" applyBorder="1" applyAlignment="1">
      <alignment vertical="top"/>
    </xf>
    <xf numFmtId="180" fontId="26" fillId="0" borderId="85" xfId="0" applyNumberFormat="1" applyFont="1" applyFill="1" applyBorder="1" applyAlignment="1" applyProtection="1">
      <alignment vertical="center"/>
      <protection/>
    </xf>
    <xf numFmtId="180" fontId="42" fillId="0" borderId="86" xfId="0" applyNumberFormat="1" applyFont="1" applyBorder="1" applyAlignment="1">
      <alignment vertical="center"/>
    </xf>
    <xf numFmtId="0" fontId="21" fillId="0" borderId="80" xfId="0" applyFont="1" applyFill="1" applyBorder="1" applyAlignment="1">
      <alignment vertical="top"/>
    </xf>
    <xf numFmtId="178" fontId="48" fillId="0" borderId="0" xfId="0" applyNumberFormat="1" applyFont="1" applyFill="1" applyBorder="1" applyAlignment="1" applyProtection="1">
      <alignment horizontal="center" vertical="center"/>
      <protection locked="0"/>
    </xf>
    <xf numFmtId="178" fontId="48" fillId="0" borderId="78" xfId="0" applyNumberFormat="1" applyFont="1" applyFill="1" applyBorder="1" applyAlignment="1" applyProtection="1">
      <alignment horizontal="center" vertical="center"/>
      <protection locked="0"/>
    </xf>
    <xf numFmtId="178" fontId="48" fillId="0" borderId="33" xfId="0" applyNumberFormat="1" applyFont="1" applyFill="1" applyBorder="1" applyAlignment="1" applyProtection="1">
      <alignment horizontal="center" vertical="center"/>
      <protection locked="0"/>
    </xf>
    <xf numFmtId="178" fontId="48" fillId="0" borderId="55" xfId="0" applyNumberFormat="1" applyFont="1" applyFill="1" applyBorder="1" applyAlignment="1" applyProtection="1">
      <alignment horizontal="center" vertical="center"/>
      <protection locked="0"/>
    </xf>
    <xf numFmtId="178" fontId="48" fillId="0" borderId="79" xfId="0" applyNumberFormat="1" applyFont="1" applyFill="1" applyBorder="1" applyAlignment="1" applyProtection="1">
      <alignment horizontal="center" vertical="center"/>
      <protection locked="0"/>
    </xf>
    <xf numFmtId="180" fontId="42" fillId="0" borderId="31" xfId="0" applyNumberFormat="1" applyFont="1" applyBorder="1" applyAlignment="1">
      <alignment vertical="center"/>
    </xf>
    <xf numFmtId="180" fontId="42" fillId="0" borderId="77" xfId="0" applyNumberFormat="1" applyFont="1" applyBorder="1" applyAlignment="1">
      <alignment vertical="center"/>
    </xf>
    <xf numFmtId="180" fontId="42" fillId="0" borderId="22" xfId="0" applyNumberFormat="1" applyFont="1" applyBorder="1" applyAlignment="1">
      <alignment vertical="center"/>
    </xf>
    <xf numFmtId="180" fontId="42" fillId="0" borderId="56" xfId="0" applyNumberFormat="1" applyFont="1" applyBorder="1" applyAlignment="1">
      <alignment vertical="center"/>
    </xf>
    <xf numFmtId="0" fontId="146" fillId="0" borderId="87" xfId="0" applyFont="1" applyFill="1" applyBorder="1" applyAlignment="1" applyProtection="1">
      <alignment vertical="center" shrinkToFit="1"/>
      <protection locked="0"/>
    </xf>
    <xf numFmtId="0" fontId="146" fillId="0" borderId="46" xfId="0" applyFont="1" applyFill="1" applyBorder="1" applyAlignment="1" applyProtection="1">
      <alignment vertical="center" shrinkToFit="1"/>
      <protection locked="0"/>
    </xf>
    <xf numFmtId="0" fontId="53" fillId="0" borderId="44" xfId="0" applyFont="1" applyFill="1" applyBorder="1" applyAlignment="1">
      <alignment horizontal="center" vertical="center" shrinkToFit="1"/>
    </xf>
    <xf numFmtId="0" fontId="53" fillId="0" borderId="19" xfId="0" applyFont="1" applyFill="1" applyBorder="1" applyAlignment="1">
      <alignment horizontal="center" vertical="center" shrinkToFit="1"/>
    </xf>
    <xf numFmtId="0" fontId="53" fillId="0" borderId="69" xfId="0" applyFont="1" applyFill="1" applyBorder="1" applyAlignment="1">
      <alignment horizontal="center" vertical="center" shrinkToFit="1"/>
    </xf>
    <xf numFmtId="0" fontId="31" fillId="0" borderId="53" xfId="0" applyFont="1" applyFill="1" applyBorder="1" applyAlignment="1">
      <alignment vertical="center"/>
    </xf>
    <xf numFmtId="0" fontId="31" fillId="0" borderId="49" xfId="0" applyFont="1" applyFill="1" applyBorder="1" applyAlignment="1">
      <alignment vertical="center"/>
    </xf>
    <xf numFmtId="0" fontId="31" fillId="0" borderId="41" xfId="0" applyFont="1" applyFill="1" applyBorder="1" applyAlignment="1">
      <alignment vertical="center"/>
    </xf>
    <xf numFmtId="38" fontId="138" fillId="0" borderId="76" xfId="52" applyFont="1" applyFill="1" applyBorder="1" applyAlignment="1">
      <alignment vertical="center" shrinkToFit="1"/>
    </xf>
    <xf numFmtId="38" fontId="138" fillId="0" borderId="78" xfId="52" applyFont="1" applyFill="1" applyBorder="1" applyAlignment="1">
      <alignment vertical="center" shrinkToFit="1"/>
    </xf>
    <xf numFmtId="38" fontId="138" fillId="0" borderId="56" xfId="52" applyFont="1" applyFill="1" applyBorder="1" applyAlignment="1">
      <alignment vertical="center" shrinkToFit="1"/>
    </xf>
    <xf numFmtId="38" fontId="84" fillId="0" borderId="0" xfId="52" applyFont="1" applyFill="1" applyBorder="1" applyAlignment="1" applyProtection="1">
      <alignment vertical="center" shrinkToFit="1"/>
      <protection locked="0"/>
    </xf>
    <xf numFmtId="0" fontId="29" fillId="0" borderId="0" xfId="0" applyFont="1" applyFill="1" applyBorder="1" applyAlignment="1">
      <alignment vertical="center" shrinkToFit="1"/>
    </xf>
    <xf numFmtId="0" fontId="53" fillId="0" borderId="52" xfId="0" applyFont="1" applyFill="1" applyBorder="1" applyAlignment="1">
      <alignment vertical="center" shrinkToFit="1"/>
    </xf>
    <xf numFmtId="0" fontId="74" fillId="0" borderId="52" xfId="0" applyFont="1" applyFill="1" applyBorder="1" applyAlignment="1">
      <alignment vertical="center" shrinkToFit="1"/>
    </xf>
    <xf numFmtId="38" fontId="138" fillId="0" borderId="19" xfId="52" applyFont="1" applyFill="1" applyBorder="1" applyAlignment="1">
      <alignment vertical="center" shrinkToFit="1"/>
    </xf>
    <xf numFmtId="0" fontId="138" fillId="0" borderId="19" xfId="0" applyFont="1" applyFill="1" applyBorder="1" applyAlignment="1">
      <alignment vertical="center" shrinkToFit="1"/>
    </xf>
    <xf numFmtId="38" fontId="51" fillId="0" borderId="20" xfId="52" applyFont="1" applyFill="1" applyBorder="1" applyAlignment="1">
      <alignment horizontal="right" vertical="center" shrinkToFit="1"/>
    </xf>
    <xf numFmtId="38" fontId="51" fillId="0" borderId="29" xfId="52" applyFont="1" applyFill="1" applyBorder="1" applyAlignment="1">
      <alignment horizontal="right" vertical="center" shrinkToFit="1"/>
    </xf>
    <xf numFmtId="0" fontId="53" fillId="0" borderId="48" xfId="0" applyFont="1" applyFill="1" applyBorder="1" applyAlignment="1">
      <alignment vertical="center" shrinkToFit="1"/>
    </xf>
    <xf numFmtId="0" fontId="74" fillId="0" borderId="50" xfId="0" applyFont="1" applyFill="1" applyBorder="1" applyAlignment="1">
      <alignment vertical="center" shrinkToFit="1"/>
    </xf>
    <xf numFmtId="38" fontId="0" fillId="0" borderId="0" xfId="52" applyFont="1" applyFill="1" applyBorder="1" applyAlignment="1">
      <alignment vertical="center" shrinkToFit="1"/>
    </xf>
    <xf numFmtId="0" fontId="0" fillId="0" borderId="0" xfId="0" applyFont="1" applyFill="1" applyBorder="1" applyAlignment="1">
      <alignment vertical="center" shrinkToFit="1"/>
    </xf>
    <xf numFmtId="0" fontId="53" fillId="0" borderId="45" xfId="0" applyFont="1" applyFill="1" applyBorder="1" applyAlignment="1">
      <alignment horizontal="center" vertical="center" textRotation="255" shrinkToFit="1"/>
    </xf>
    <xf numFmtId="0" fontId="53" fillId="0" borderId="49" xfId="0" applyFont="1" applyFill="1" applyBorder="1" applyAlignment="1">
      <alignment horizontal="center" vertical="center" textRotation="255" shrinkToFit="1"/>
    </xf>
    <xf numFmtId="0" fontId="53" fillId="0" borderId="41" xfId="0" applyFont="1" applyFill="1" applyBorder="1" applyAlignment="1">
      <alignment horizontal="center" vertical="center" textRotation="255" shrinkToFit="1"/>
    </xf>
    <xf numFmtId="0" fontId="53" fillId="0" borderId="40" xfId="0" applyFont="1" applyFill="1" applyBorder="1" applyAlignment="1">
      <alignment horizontal="center" vertical="center" textRotation="255" shrinkToFit="1"/>
    </xf>
    <xf numFmtId="0" fontId="74" fillId="0" borderId="40" xfId="0" applyFont="1" applyFill="1" applyBorder="1" applyAlignment="1">
      <alignment horizontal="center" vertical="center" textRotation="255" shrinkToFit="1"/>
    </xf>
    <xf numFmtId="0" fontId="53" fillId="0" borderId="57" xfId="0" applyFont="1" applyFill="1" applyBorder="1" applyAlignment="1">
      <alignment vertical="center" shrinkToFit="1"/>
    </xf>
    <xf numFmtId="0" fontId="53" fillId="0" borderId="87" xfId="0" applyFont="1" applyFill="1" applyBorder="1" applyAlignment="1">
      <alignment vertical="center" shrinkToFit="1"/>
    </xf>
    <xf numFmtId="0" fontId="53" fillId="0" borderId="75" xfId="0" applyFont="1" applyFill="1" applyBorder="1" applyAlignment="1">
      <alignment vertical="center" shrinkToFit="1"/>
    </xf>
    <xf numFmtId="0" fontId="137" fillId="0" borderId="23" xfId="0" applyFont="1" applyFill="1" applyBorder="1" applyAlignment="1">
      <alignment horizontal="center" vertical="center" wrapText="1"/>
    </xf>
    <xf numFmtId="0" fontId="137" fillId="0" borderId="24" xfId="0" applyFont="1" applyFill="1" applyBorder="1" applyAlignment="1">
      <alignment horizontal="center" vertical="center" wrapText="1"/>
    </xf>
    <xf numFmtId="0" fontId="137" fillId="0" borderId="76" xfId="0" applyFont="1" applyFill="1" applyBorder="1" applyAlignment="1">
      <alignment horizontal="center" vertical="center" wrapText="1"/>
    </xf>
    <xf numFmtId="0" fontId="137" fillId="0" borderId="21" xfId="0" applyFont="1" applyFill="1" applyBorder="1" applyAlignment="1">
      <alignment horizontal="center" vertical="center" wrapText="1"/>
    </xf>
    <xf numFmtId="0" fontId="137" fillId="0" borderId="22" xfId="0" applyFont="1" applyFill="1" applyBorder="1" applyAlignment="1">
      <alignment horizontal="center" vertical="center" wrapText="1"/>
    </xf>
    <xf numFmtId="0" fontId="137" fillId="0" borderId="56" xfId="0" applyFont="1" applyFill="1" applyBorder="1" applyAlignment="1">
      <alignment horizontal="center" vertical="center" wrapText="1"/>
    </xf>
    <xf numFmtId="0" fontId="53" fillId="0" borderId="71" xfId="0" applyFont="1" applyFill="1" applyBorder="1" applyAlignment="1">
      <alignment horizontal="center" vertical="center" shrinkToFit="1"/>
    </xf>
    <xf numFmtId="38" fontId="51" fillId="0" borderId="11" xfId="52" applyFont="1" applyFill="1" applyBorder="1" applyAlignment="1" applyProtection="1">
      <alignment horizontal="right" vertical="center" shrinkToFit="1"/>
      <protection locked="0"/>
    </xf>
    <xf numFmtId="38" fontId="51" fillId="0" borderId="13" xfId="52" applyFont="1" applyFill="1" applyBorder="1" applyAlignment="1" applyProtection="1">
      <alignment horizontal="right" vertical="center" shrinkToFit="1"/>
      <protection locked="0"/>
    </xf>
    <xf numFmtId="38" fontId="51" fillId="0" borderId="29" xfId="52" applyFont="1" applyFill="1" applyBorder="1" applyAlignment="1" applyProtection="1">
      <alignment horizontal="right" vertical="center" shrinkToFit="1"/>
      <protection locked="0"/>
    </xf>
    <xf numFmtId="0" fontId="31" fillId="0" borderId="0" xfId="0" applyFont="1" applyFill="1" applyBorder="1" applyAlignment="1">
      <alignment horizontal="center" vertical="center"/>
    </xf>
    <xf numFmtId="0" fontId="74" fillId="0" borderId="44" xfId="0" applyFont="1" applyFill="1" applyBorder="1" applyAlignment="1">
      <alignment vertical="center" shrinkToFit="1"/>
    </xf>
    <xf numFmtId="0" fontId="53" fillId="0" borderId="40" xfId="0" applyFont="1" applyFill="1" applyBorder="1" applyAlignment="1">
      <alignment horizontal="center" vertical="center" shrinkToFit="1"/>
    </xf>
    <xf numFmtId="0" fontId="74" fillId="0" borderId="40" xfId="0" applyFont="1" applyFill="1" applyBorder="1" applyAlignment="1">
      <alignment horizontal="center" vertical="center" shrinkToFit="1"/>
    </xf>
    <xf numFmtId="0" fontId="53" fillId="0" borderId="0" xfId="0" applyFont="1" applyFill="1" applyBorder="1" applyAlignment="1">
      <alignment vertical="center" shrinkToFit="1"/>
    </xf>
    <xf numFmtId="0" fontId="74" fillId="0" borderId="0" xfId="0" applyFont="1" applyFill="1" applyBorder="1" applyAlignment="1">
      <alignment vertical="center" shrinkToFit="1"/>
    </xf>
    <xf numFmtId="38" fontId="51" fillId="0" borderId="16" xfId="52" applyFont="1" applyFill="1" applyBorder="1" applyAlignment="1" applyProtection="1">
      <alignment horizontal="right" vertical="center" shrinkToFit="1"/>
      <protection locked="0"/>
    </xf>
    <xf numFmtId="0" fontId="83" fillId="0" borderId="16" xfId="0" applyFont="1" applyFill="1" applyBorder="1" applyAlignment="1">
      <alignment vertical="center" shrinkToFit="1"/>
    </xf>
    <xf numFmtId="0" fontId="137" fillId="0" borderId="14" xfId="0" applyFont="1" applyFill="1" applyBorder="1" applyAlignment="1">
      <alignment horizontal="center" vertical="center" wrapText="1"/>
    </xf>
    <xf numFmtId="0" fontId="137" fillId="0" borderId="0" xfId="0" applyFont="1" applyFill="1" applyBorder="1" applyAlignment="1">
      <alignment horizontal="center" vertical="center" wrapText="1"/>
    </xf>
    <xf numFmtId="0" fontId="137" fillId="0" borderId="78" xfId="0" applyFont="1" applyFill="1" applyBorder="1" applyAlignment="1">
      <alignment horizontal="center" vertical="center" wrapText="1"/>
    </xf>
    <xf numFmtId="0" fontId="53" fillId="0" borderId="53" xfId="0" applyFont="1" applyFill="1" applyBorder="1" applyAlignment="1">
      <alignment horizontal="center" vertical="center" shrinkToFit="1"/>
    </xf>
    <xf numFmtId="0" fontId="74" fillId="0" borderId="49" xfId="0" applyFont="1" applyFill="1" applyBorder="1" applyAlignment="1">
      <alignment vertical="center" shrinkToFit="1"/>
    </xf>
    <xf numFmtId="0" fontId="74" fillId="0" borderId="41" xfId="0" applyFont="1" applyFill="1" applyBorder="1" applyAlignment="1">
      <alignment vertical="center" shrinkToFit="1"/>
    </xf>
    <xf numFmtId="0" fontId="74" fillId="0" borderId="51" xfId="0" applyFont="1" applyFill="1" applyBorder="1" applyAlignment="1">
      <alignment vertical="center" shrinkToFit="1"/>
    </xf>
    <xf numFmtId="38" fontId="0" fillId="0" borderId="0" xfId="52" applyFont="1" applyFill="1" applyBorder="1" applyAlignment="1">
      <alignment horizontal="right" vertical="center" shrinkToFit="1"/>
    </xf>
    <xf numFmtId="38" fontId="51" fillId="0" borderId="0" xfId="52" applyFont="1" applyFill="1" applyBorder="1" applyAlignment="1" applyProtection="1">
      <alignment horizontal="right" vertical="center" shrinkToFit="1"/>
      <protection locked="0"/>
    </xf>
    <xf numFmtId="0" fontId="31" fillId="0" borderId="53" xfId="0" applyFont="1" applyFill="1" applyBorder="1" applyAlignment="1">
      <alignment horizontal="center" vertical="center"/>
    </xf>
    <xf numFmtId="0" fontId="31" fillId="0" borderId="41" xfId="0" applyFont="1" applyFill="1" applyBorder="1" applyAlignment="1">
      <alignment horizontal="center" vertical="center"/>
    </xf>
    <xf numFmtId="38" fontId="138" fillId="0" borderId="24" xfId="52" applyFont="1" applyFill="1" applyBorder="1" applyAlignment="1">
      <alignment horizontal="right" vertical="center" shrinkToFit="1"/>
    </xf>
    <xf numFmtId="0" fontId="138" fillId="0" borderId="0" xfId="0" applyFont="1" applyFill="1" applyBorder="1" applyAlignment="1">
      <alignment vertical="center" shrinkToFit="1"/>
    </xf>
    <xf numFmtId="38" fontId="51" fillId="0" borderId="16" xfId="52" applyFont="1" applyFill="1" applyBorder="1" applyAlignment="1" applyProtection="1">
      <alignment vertical="center" shrinkToFit="1"/>
      <protection locked="0"/>
    </xf>
    <xf numFmtId="0" fontId="83" fillId="0" borderId="47" xfId="0" applyFont="1" applyFill="1" applyBorder="1" applyAlignment="1">
      <alignment vertical="center" shrinkToFit="1"/>
    </xf>
    <xf numFmtId="0" fontId="53" fillId="0" borderId="0" xfId="0" applyFont="1" applyFill="1" applyBorder="1" applyAlignment="1">
      <alignment horizontal="center" vertical="center" shrinkToFit="1"/>
    </xf>
    <xf numFmtId="0" fontId="0" fillId="0" borderId="40" xfId="0" applyFont="1" applyFill="1" applyBorder="1" applyAlignment="1">
      <alignment horizontal="center" vertical="center"/>
    </xf>
    <xf numFmtId="0" fontId="0" fillId="0" borderId="40" xfId="0" applyFont="1" applyFill="1" applyBorder="1" applyAlignment="1">
      <alignment vertical="center"/>
    </xf>
    <xf numFmtId="0" fontId="0" fillId="0" borderId="22" xfId="0" applyFont="1" applyFill="1" applyBorder="1" applyAlignment="1">
      <alignment vertical="center"/>
    </xf>
    <xf numFmtId="0" fontId="31" fillId="0" borderId="49" xfId="0" applyFont="1" applyFill="1" applyBorder="1" applyAlignment="1">
      <alignment horizontal="center" vertical="center"/>
    </xf>
    <xf numFmtId="38" fontId="0" fillId="0" borderId="76" xfId="52" applyFont="1" applyFill="1" applyBorder="1" applyAlignment="1">
      <alignment vertical="center" shrinkToFit="1"/>
    </xf>
    <xf numFmtId="38" fontId="0" fillId="0" borderId="78" xfId="52" applyFont="1" applyFill="1" applyBorder="1" applyAlignment="1">
      <alignment vertical="center" shrinkToFit="1"/>
    </xf>
    <xf numFmtId="38" fontId="0" fillId="0" borderId="56" xfId="52" applyFont="1" applyFill="1" applyBorder="1" applyAlignment="1">
      <alignment vertical="center" shrinkToFit="1"/>
    </xf>
    <xf numFmtId="0" fontId="0" fillId="0" borderId="19" xfId="0" applyFont="1" applyFill="1" applyBorder="1" applyAlignment="1">
      <alignment vertical="center"/>
    </xf>
    <xf numFmtId="0" fontId="79" fillId="0" borderId="24" xfId="0" applyFont="1" applyFill="1" applyBorder="1" applyAlignment="1">
      <alignment vertical="center"/>
    </xf>
    <xf numFmtId="0" fontId="42" fillId="0" borderId="22" xfId="0" applyFont="1" applyBorder="1" applyAlignment="1">
      <alignment horizontal="center" vertical="center"/>
    </xf>
    <xf numFmtId="0" fontId="73" fillId="0" borderId="39" xfId="0" applyFont="1" applyBorder="1" applyAlignment="1">
      <alignment vertical="center"/>
    </xf>
    <xf numFmtId="0" fontId="73" fillId="0" borderId="76" xfId="0" applyFont="1" applyBorder="1" applyAlignment="1">
      <alignment vertical="center"/>
    </xf>
    <xf numFmtId="178" fontId="25" fillId="0" borderId="24" xfId="0" applyNumberFormat="1" applyFont="1" applyFill="1" applyBorder="1" applyAlignment="1" applyProtection="1">
      <alignment horizontal="left" vertical="center" shrinkToFit="1"/>
      <protection locked="0"/>
    </xf>
    <xf numFmtId="0" fontId="42" fillId="0" borderId="24" xfId="0" applyFont="1" applyBorder="1" applyAlignment="1">
      <alignment horizontal="left" vertical="center" shrinkToFit="1"/>
    </xf>
    <xf numFmtId="0" fontId="42" fillId="0" borderId="48" xfId="0" applyFont="1" applyBorder="1" applyAlignment="1">
      <alignment horizontal="left" vertical="center" shrinkToFit="1"/>
    </xf>
    <xf numFmtId="49" fontId="25" fillId="0" borderId="49" xfId="0" applyNumberFormat="1" applyFont="1" applyFill="1" applyBorder="1" applyAlignment="1" applyProtection="1">
      <alignment horizontal="center" vertical="center"/>
      <protection locked="0"/>
    </xf>
    <xf numFmtId="49" fontId="25" fillId="0" borderId="0" xfId="0" applyNumberFormat="1" applyFont="1" applyFill="1" applyBorder="1" applyAlignment="1" applyProtection="1">
      <alignment horizontal="center" vertical="center"/>
      <protection locked="0"/>
    </xf>
    <xf numFmtId="0" fontId="42" fillId="0" borderId="0" xfId="0" applyFont="1" applyAlignment="1">
      <alignment horizontal="center" vertical="center"/>
    </xf>
    <xf numFmtId="0" fontId="28" fillId="0" borderId="19" xfId="0" applyFont="1" applyBorder="1" applyAlignment="1">
      <alignment vertical="center"/>
    </xf>
    <xf numFmtId="0" fontId="73" fillId="0" borderId="19" xfId="0" applyFont="1" applyBorder="1" applyAlignment="1">
      <alignment vertical="center"/>
    </xf>
    <xf numFmtId="0" fontId="73" fillId="0" borderId="69" xfId="0" applyFont="1" applyBorder="1" applyAlignment="1">
      <alignment vertical="center"/>
    </xf>
    <xf numFmtId="0" fontId="21" fillId="0" borderId="88" xfId="0" applyFont="1" applyFill="1" applyBorder="1" applyAlignment="1">
      <alignment vertical="top"/>
    </xf>
    <xf numFmtId="179" fontId="22" fillId="0" borderId="0" xfId="0" applyNumberFormat="1" applyFont="1" applyFill="1" applyBorder="1" applyAlignment="1">
      <alignment vertical="center"/>
    </xf>
    <xf numFmtId="0" fontId="24" fillId="0" borderId="31" xfId="0" applyFont="1" applyFill="1" applyBorder="1" applyAlignment="1">
      <alignment horizontal="center" vertical="top" shrinkToFit="1"/>
    </xf>
    <xf numFmtId="0" fontId="24" fillId="0" borderId="31" xfId="0" applyFont="1" applyBorder="1" applyAlignment="1">
      <alignment horizontal="center" vertical="top" shrinkToFit="1"/>
    </xf>
    <xf numFmtId="0" fontId="24" fillId="0" borderId="37" xfId="0" applyFont="1" applyBorder="1" applyAlignment="1">
      <alignment horizontal="center" vertical="top" shrinkToFit="1"/>
    </xf>
    <xf numFmtId="0" fontId="24" fillId="0" borderId="37" xfId="0" applyFont="1" applyFill="1" applyBorder="1" applyAlignment="1">
      <alignment horizontal="center" vertical="top" shrinkToFit="1"/>
    </xf>
    <xf numFmtId="0" fontId="21" fillId="0" borderId="36" xfId="0" applyFont="1" applyFill="1" applyBorder="1" applyAlignment="1">
      <alignment vertical="top" shrinkToFit="1"/>
    </xf>
    <xf numFmtId="0" fontId="0" fillId="0" borderId="31" xfId="0" applyBorder="1" applyAlignment="1">
      <alignment vertical="top" shrinkToFit="1"/>
    </xf>
    <xf numFmtId="0" fontId="25" fillId="0" borderId="45" xfId="0" applyFont="1" applyFill="1" applyBorder="1" applyAlignment="1" applyProtection="1">
      <alignment vertical="center" shrinkToFit="1"/>
      <protection locked="0"/>
    </xf>
    <xf numFmtId="180" fontId="26" fillId="0" borderId="39" xfId="0" applyNumberFormat="1" applyFont="1" applyFill="1" applyBorder="1" applyAlignment="1">
      <alignment vertical="center"/>
    </xf>
    <xf numFmtId="180" fontId="26" fillId="0" borderId="85" xfId="0" applyNumberFormat="1" applyFont="1" applyFill="1" applyBorder="1" applyAlignment="1">
      <alignment vertical="center"/>
    </xf>
    <xf numFmtId="0" fontId="42" fillId="0" borderId="77" xfId="0" applyFont="1" applyBorder="1" applyAlignment="1">
      <alignment vertical="center"/>
    </xf>
    <xf numFmtId="0" fontId="42" fillId="0" borderId="56" xfId="0" applyFont="1" applyBorder="1" applyAlignment="1">
      <alignment vertical="center"/>
    </xf>
    <xf numFmtId="0" fontId="21" fillId="0" borderId="48" xfId="0" applyFont="1" applyFill="1" applyBorder="1" applyAlignment="1">
      <alignment vertical="top"/>
    </xf>
    <xf numFmtId="0" fontId="74" fillId="0" borderId="49" xfId="0" applyFont="1" applyFill="1" applyBorder="1" applyAlignment="1">
      <alignment horizontal="center" vertical="center" shrinkToFit="1"/>
    </xf>
    <xf numFmtId="0" fontId="74" fillId="0" borderId="50" xfId="0" applyFont="1" applyFill="1" applyBorder="1" applyAlignment="1">
      <alignment horizontal="center" vertical="center" shrinkToFit="1"/>
    </xf>
    <xf numFmtId="0" fontId="74" fillId="0" borderId="41" xfId="0" applyFont="1" applyFill="1" applyBorder="1" applyAlignment="1">
      <alignment horizontal="center" vertical="center" shrinkToFit="1"/>
    </xf>
    <xf numFmtId="0" fontId="74" fillId="0" borderId="51" xfId="0" applyFont="1" applyFill="1" applyBorder="1" applyAlignment="1">
      <alignment horizontal="center" vertical="center" shrinkToFit="1"/>
    </xf>
    <xf numFmtId="0" fontId="53" fillId="0" borderId="53" xfId="0" applyFont="1" applyFill="1" applyBorder="1" applyAlignment="1">
      <alignment horizontal="right" vertical="center" shrinkToFit="1"/>
    </xf>
    <xf numFmtId="0" fontId="53" fillId="0" borderId="48" xfId="0" applyFont="1" applyFill="1" applyBorder="1" applyAlignment="1">
      <alignment horizontal="right" vertical="center" shrinkToFit="1"/>
    </xf>
    <xf numFmtId="0" fontId="53" fillId="0" borderId="44" xfId="0" applyFont="1" applyBorder="1" applyAlignment="1">
      <alignment horizontal="left" vertical="center"/>
    </xf>
    <xf numFmtId="0" fontId="53" fillId="0" borderId="19" xfId="0" applyFont="1" applyBorder="1" applyAlignment="1">
      <alignment horizontal="left" vertical="center"/>
    </xf>
    <xf numFmtId="0" fontId="53" fillId="0" borderId="69" xfId="0" applyFont="1" applyBorder="1" applyAlignment="1">
      <alignment horizontal="left" vertical="center"/>
    </xf>
    <xf numFmtId="0" fontId="21" fillId="0" borderId="80" xfId="0" applyFont="1" applyFill="1" applyBorder="1" applyAlignment="1">
      <alignment horizontal="left" vertical="top"/>
    </xf>
    <xf numFmtId="0" fontId="25" fillId="0" borderId="22" xfId="0" applyFont="1" applyFill="1" applyBorder="1" applyAlignment="1" applyProtection="1">
      <alignment vertical="center"/>
      <protection locked="0"/>
    </xf>
    <xf numFmtId="0" fontId="25" fillId="0" borderId="51" xfId="0" applyFont="1" applyFill="1" applyBorder="1" applyAlignment="1" applyProtection="1">
      <alignment vertical="center"/>
      <protection locked="0"/>
    </xf>
    <xf numFmtId="0" fontId="0" fillId="0" borderId="0" xfId="0" applyBorder="1" applyAlignment="1">
      <alignment horizontal="left" vertical="top"/>
    </xf>
    <xf numFmtId="0" fontId="53" fillId="0" borderId="69" xfId="0" applyFont="1" applyFill="1" applyBorder="1" applyAlignment="1">
      <alignment horizontal="left" vertical="center" shrinkToFit="1"/>
    </xf>
    <xf numFmtId="0" fontId="53" fillId="0" borderId="23" xfId="0" applyFont="1" applyFill="1" applyBorder="1" applyAlignment="1">
      <alignment horizontal="center" vertical="center" wrapText="1" shrinkToFit="1"/>
    </xf>
    <xf numFmtId="0" fontId="53" fillId="0" borderId="24" xfId="0" applyFont="1" applyFill="1" applyBorder="1" applyAlignment="1">
      <alignment horizontal="center" vertical="center" wrapText="1" shrinkToFit="1"/>
    </xf>
    <xf numFmtId="0" fontId="53" fillId="0" borderId="48" xfId="0" applyFont="1" applyFill="1" applyBorder="1" applyAlignment="1">
      <alignment horizontal="center" vertical="center" wrapText="1" shrinkToFit="1"/>
    </xf>
    <xf numFmtId="0" fontId="53" fillId="0" borderId="21" xfId="0" applyFont="1" applyFill="1" applyBorder="1" applyAlignment="1">
      <alignment horizontal="center" vertical="center" wrapText="1" shrinkToFit="1"/>
    </xf>
    <xf numFmtId="0" fontId="53" fillId="0" borderId="22" xfId="0" applyFont="1" applyFill="1" applyBorder="1" applyAlignment="1">
      <alignment horizontal="center" vertical="center" wrapText="1" shrinkToFit="1"/>
    </xf>
    <xf numFmtId="0" fontId="53" fillId="0" borderId="51" xfId="0" applyFont="1" applyFill="1" applyBorder="1" applyAlignment="1">
      <alignment horizontal="center" vertical="center" wrapText="1" shrinkToFit="1"/>
    </xf>
    <xf numFmtId="0" fontId="0" fillId="0" borderId="52" xfId="0" applyBorder="1" applyAlignment="1">
      <alignment/>
    </xf>
    <xf numFmtId="0" fontId="0" fillId="0" borderId="46" xfId="0" applyFill="1" applyBorder="1" applyAlignment="1">
      <alignment/>
    </xf>
    <xf numFmtId="0" fontId="0" fillId="0" borderId="43" xfId="0" applyFill="1" applyBorder="1" applyAlignment="1">
      <alignment/>
    </xf>
    <xf numFmtId="0" fontId="53" fillId="0" borderId="45" xfId="0" applyFont="1" applyFill="1" applyBorder="1" applyAlignment="1">
      <alignment horizontal="center" vertical="center" shrinkToFit="1"/>
    </xf>
    <xf numFmtId="0" fontId="0" fillId="0" borderId="71" xfId="0" applyFill="1" applyBorder="1" applyAlignment="1">
      <alignment/>
    </xf>
    <xf numFmtId="0" fontId="53" fillId="0" borderId="52" xfId="0" applyFont="1" applyFill="1" applyBorder="1" applyAlignment="1">
      <alignment horizontal="center" vertical="center" shrinkToFit="1"/>
    </xf>
    <xf numFmtId="0" fontId="0" fillId="0" borderId="78" xfId="0" applyFont="1" applyFill="1" applyBorder="1" applyAlignment="1">
      <alignment/>
    </xf>
    <xf numFmtId="0" fontId="0" fillId="0" borderId="56" xfId="0" applyFont="1" applyFill="1" applyBorder="1" applyAlignment="1">
      <alignment/>
    </xf>
    <xf numFmtId="0" fontId="53" fillId="0" borderId="45" xfId="0" applyFont="1" applyFill="1" applyBorder="1" applyAlignment="1">
      <alignment vertical="center" shrinkToFit="1"/>
    </xf>
    <xf numFmtId="0" fontId="0" fillId="0" borderId="41" xfId="0" applyFill="1" applyBorder="1" applyAlignment="1">
      <alignment/>
    </xf>
    <xf numFmtId="0" fontId="0" fillId="0" borderId="56" xfId="0" applyFont="1" applyFill="1" applyBorder="1" applyAlignment="1">
      <alignment/>
    </xf>
    <xf numFmtId="38" fontId="51" fillId="0" borderId="11" xfId="52" applyFont="1" applyFill="1" applyBorder="1" applyAlignment="1" applyProtection="1">
      <alignment vertical="center" shrinkToFit="1"/>
      <protection locked="0"/>
    </xf>
    <xf numFmtId="0" fontId="42" fillId="0" borderId="32" xfId="0" applyFont="1" applyFill="1" applyBorder="1" applyAlignment="1">
      <alignment/>
    </xf>
    <xf numFmtId="0" fontId="0" fillId="0" borderId="43" xfId="0" applyFill="1" applyBorder="1" applyAlignment="1">
      <alignment vertical="center"/>
    </xf>
    <xf numFmtId="0" fontId="53" fillId="0" borderId="17" xfId="0" applyFont="1" applyFill="1" applyBorder="1" applyAlignment="1">
      <alignment horizontal="center" vertical="center" wrapText="1" shrinkToFit="1"/>
    </xf>
    <xf numFmtId="0" fontId="53" fillId="0" borderId="19" xfId="0" applyFont="1" applyFill="1" applyBorder="1" applyAlignment="1">
      <alignment horizontal="center" vertical="center" wrapText="1" shrinkToFit="1"/>
    </xf>
    <xf numFmtId="0" fontId="53" fillId="0" borderId="52" xfId="0" applyFont="1" applyFill="1" applyBorder="1" applyAlignment="1">
      <alignment horizontal="center" vertical="center" wrapText="1" shrinkToFit="1"/>
    </xf>
    <xf numFmtId="0" fontId="0" fillId="0" borderId="89" xfId="0" applyFont="1" applyFill="1" applyBorder="1" applyAlignment="1">
      <alignment horizontal="center" vertical="center"/>
    </xf>
    <xf numFmtId="0" fontId="0" fillId="0" borderId="90" xfId="0" applyFill="1" applyBorder="1" applyAlignment="1">
      <alignment/>
    </xf>
    <xf numFmtId="0" fontId="0" fillId="0" borderId="0" xfId="0" applyAlignment="1">
      <alignment/>
    </xf>
    <xf numFmtId="0" fontId="0" fillId="0" borderId="91" xfId="0" applyBorder="1" applyAlignment="1">
      <alignment/>
    </xf>
    <xf numFmtId="38" fontId="53" fillId="0" borderId="45" xfId="0" applyNumberFormat="1" applyFont="1" applyFill="1" applyBorder="1" applyAlignment="1">
      <alignment horizontal="center" vertical="center" shrinkToFit="1"/>
    </xf>
    <xf numFmtId="0" fontId="0" fillId="0" borderId="24" xfId="0" applyFill="1" applyBorder="1" applyAlignment="1">
      <alignment/>
    </xf>
    <xf numFmtId="0" fontId="53" fillId="0" borderId="46" xfId="0" applyFont="1" applyFill="1" applyBorder="1" applyAlignment="1">
      <alignment vertical="center" textRotation="255" shrinkToFit="1"/>
    </xf>
    <xf numFmtId="0" fontId="0" fillId="0" borderId="46" xfId="0" applyFill="1" applyBorder="1" applyAlignment="1">
      <alignment shrinkToFit="1"/>
    </xf>
    <xf numFmtId="0" fontId="0" fillId="0" borderId="43" xfId="0" applyFill="1" applyBorder="1" applyAlignment="1">
      <alignment shrinkToFit="1"/>
    </xf>
    <xf numFmtId="0" fontId="53" fillId="0" borderId="46" xfId="0" applyFont="1" applyFill="1" applyBorder="1" applyAlignment="1">
      <alignment horizontal="center" vertical="center" shrinkToFit="1"/>
    </xf>
    <xf numFmtId="0" fontId="53" fillId="0" borderId="43" xfId="0" applyFont="1" applyFill="1" applyBorder="1" applyAlignment="1">
      <alignment horizontal="center" vertical="center" shrinkToFit="1"/>
    </xf>
    <xf numFmtId="0" fontId="53" fillId="0" borderId="45" xfId="0" applyFont="1" applyFill="1" applyBorder="1" applyAlignment="1">
      <alignment vertical="center" wrapText="1" shrinkToFit="1"/>
    </xf>
    <xf numFmtId="0" fontId="0" fillId="0" borderId="46" xfId="0" applyFill="1" applyBorder="1" applyAlignment="1">
      <alignment wrapText="1"/>
    </xf>
    <xf numFmtId="0" fontId="0" fillId="0" borderId="43" xfId="0" applyFill="1" applyBorder="1" applyAlignment="1">
      <alignment wrapText="1"/>
    </xf>
    <xf numFmtId="0" fontId="0" fillId="0" borderId="49" xfId="0" applyFill="1" applyBorder="1" applyAlignment="1">
      <alignment/>
    </xf>
    <xf numFmtId="0" fontId="0" fillId="0" borderId="41" xfId="0" applyFill="1" applyBorder="1" applyAlignment="1">
      <alignment/>
    </xf>
    <xf numFmtId="0" fontId="42" fillId="0" borderId="13" xfId="0" applyFont="1" applyFill="1" applyBorder="1" applyAlignment="1">
      <alignment/>
    </xf>
    <xf numFmtId="0" fontId="42" fillId="0" borderId="32" xfId="0" applyFont="1" applyFill="1" applyBorder="1" applyAlignment="1">
      <alignment/>
    </xf>
    <xf numFmtId="0" fontId="0" fillId="0" borderId="69" xfId="0" applyFill="1" applyBorder="1" applyAlignment="1">
      <alignment/>
    </xf>
    <xf numFmtId="38" fontId="21" fillId="0" borderId="49" xfId="0" applyNumberFormat="1" applyFont="1" applyFill="1" applyBorder="1" applyAlignment="1" applyProtection="1">
      <alignment horizontal="left" vertical="top"/>
      <protection locked="0"/>
    </xf>
    <xf numFmtId="0" fontId="21" fillId="0" borderId="24" xfId="0" applyFont="1" applyFill="1" applyBorder="1" applyAlignment="1">
      <alignment vertical="top"/>
    </xf>
    <xf numFmtId="0" fontId="21" fillId="0" borderId="92" xfId="0" applyFont="1" applyFill="1" applyBorder="1" applyAlignment="1">
      <alignment vertical="top"/>
    </xf>
    <xf numFmtId="178" fontId="48" fillId="0" borderId="14" xfId="0" applyNumberFormat="1" applyFont="1" applyFill="1" applyBorder="1" applyAlignment="1" applyProtection="1">
      <alignment horizontal="center" vertical="center" shrinkToFit="1"/>
      <protection locked="0"/>
    </xf>
    <xf numFmtId="178" fontId="48" fillId="0" borderId="0" xfId="0" applyNumberFormat="1" applyFont="1" applyFill="1" applyBorder="1" applyAlignment="1" applyProtection="1">
      <alignment horizontal="center" vertical="center" shrinkToFit="1"/>
      <protection locked="0"/>
    </xf>
    <xf numFmtId="178" fontId="48" fillId="0" borderId="78" xfId="0" applyNumberFormat="1" applyFont="1" applyFill="1" applyBorder="1" applyAlignment="1" applyProtection="1">
      <alignment horizontal="center" vertical="center" shrinkToFit="1"/>
      <protection locked="0"/>
    </xf>
    <xf numFmtId="178" fontId="48" fillId="0" borderId="33" xfId="0" applyNumberFormat="1" applyFont="1" applyFill="1" applyBorder="1" applyAlignment="1" applyProtection="1">
      <alignment horizontal="center" vertical="center" shrinkToFit="1"/>
      <protection locked="0"/>
    </xf>
    <xf numFmtId="178" fontId="48" fillId="0" borderId="55" xfId="0" applyNumberFormat="1" applyFont="1" applyFill="1" applyBorder="1" applyAlignment="1" applyProtection="1">
      <alignment horizontal="center" vertical="center" shrinkToFit="1"/>
      <protection locked="0"/>
    </xf>
    <xf numFmtId="178" fontId="48" fillId="0" borderId="79" xfId="0" applyNumberFormat="1" applyFont="1" applyFill="1" applyBorder="1" applyAlignment="1" applyProtection="1">
      <alignment horizontal="center" vertical="center" shrinkToFit="1"/>
      <protection locked="0"/>
    </xf>
    <xf numFmtId="180" fontId="26" fillId="0" borderId="86" xfId="0" applyNumberFormat="1" applyFont="1" applyFill="1" applyBorder="1" applyAlignment="1">
      <alignment vertical="center"/>
    </xf>
    <xf numFmtId="0" fontId="25" fillId="0" borderId="92" xfId="0" applyFont="1" applyFill="1" applyBorder="1" applyAlignment="1" applyProtection="1">
      <alignment vertical="center"/>
      <protection locked="0"/>
    </xf>
    <xf numFmtId="0" fontId="25" fillId="0" borderId="91" xfId="0" applyFont="1" applyFill="1" applyBorder="1" applyAlignment="1" applyProtection="1">
      <alignment vertical="center"/>
      <protection locked="0"/>
    </xf>
    <xf numFmtId="49" fontId="25" fillId="0" borderId="54" xfId="0" applyNumberFormat="1" applyFont="1" applyFill="1" applyBorder="1" applyAlignment="1" applyProtection="1">
      <alignment horizontal="center" vertical="center"/>
      <protection locked="0"/>
    </xf>
    <xf numFmtId="0" fontId="42" fillId="0" borderId="55" xfId="0" applyFont="1" applyBorder="1" applyAlignment="1">
      <alignment horizontal="center" vertical="center"/>
    </xf>
    <xf numFmtId="0" fontId="42" fillId="0" borderId="79" xfId="0" applyFont="1" applyBorder="1" applyAlignment="1">
      <alignment horizontal="center" vertical="center"/>
    </xf>
    <xf numFmtId="0" fontId="0" fillId="0" borderId="51" xfId="0" applyFont="1" applyFill="1" applyBorder="1" applyAlignment="1">
      <alignment vertical="center"/>
    </xf>
    <xf numFmtId="49" fontId="25" fillId="0" borderId="55" xfId="0" applyNumberFormat="1" applyFont="1" applyFill="1" applyBorder="1" applyAlignment="1" applyProtection="1">
      <alignment horizontal="center" vertical="center"/>
      <protection locked="0"/>
    </xf>
    <xf numFmtId="38" fontId="51" fillId="0" borderId="20" xfId="52" applyFont="1" applyFill="1" applyBorder="1" applyAlignment="1" applyProtection="1">
      <alignment horizontal="right" vertical="center"/>
      <protection locked="0"/>
    </xf>
    <xf numFmtId="38" fontId="51" fillId="0" borderId="13" xfId="52" applyFont="1" applyFill="1" applyBorder="1" applyAlignment="1" applyProtection="1">
      <alignment horizontal="right" vertical="center"/>
      <protection locked="0"/>
    </xf>
    <xf numFmtId="38" fontId="51" fillId="0" borderId="29" xfId="52" applyFont="1" applyFill="1" applyBorder="1" applyAlignment="1" applyProtection="1">
      <alignment horizontal="right" vertical="center"/>
      <protection locked="0"/>
    </xf>
    <xf numFmtId="0" fontId="90" fillId="0" borderId="44" xfId="0" applyFont="1" applyFill="1" applyBorder="1" applyAlignment="1">
      <alignment horizontal="center" vertical="center" shrinkToFit="1"/>
    </xf>
    <xf numFmtId="0" fontId="95" fillId="0" borderId="44" xfId="0" applyFont="1" applyFill="1" applyBorder="1" applyAlignment="1">
      <alignment horizontal="center" vertical="center" shrinkToFit="1"/>
    </xf>
    <xf numFmtId="38" fontId="96" fillId="0" borderId="53" xfId="52" applyFont="1" applyFill="1" applyBorder="1" applyAlignment="1" applyProtection="1">
      <alignment vertical="center" shrinkToFit="1"/>
      <protection/>
    </xf>
    <xf numFmtId="38" fontId="96" fillId="0" borderId="49" xfId="52" applyFont="1" applyFill="1" applyBorder="1" applyAlignment="1" applyProtection="1">
      <alignment vertical="center" shrinkToFit="1"/>
      <protection/>
    </xf>
    <xf numFmtId="38" fontId="96" fillId="0" borderId="41" xfId="52" applyFont="1" applyFill="1" applyBorder="1" applyAlignment="1" applyProtection="1">
      <alignment vertical="center" shrinkToFit="1"/>
      <protection/>
    </xf>
    <xf numFmtId="0" fontId="31" fillId="0" borderId="23" xfId="0" applyFont="1" applyBorder="1" applyAlignment="1">
      <alignment vertical="center" wrapText="1" shrinkToFit="1"/>
    </xf>
    <xf numFmtId="0" fontId="22" fillId="0" borderId="24" xfId="0" applyFont="1" applyBorder="1" applyAlignment="1">
      <alignment vertical="center" shrinkToFit="1"/>
    </xf>
    <xf numFmtId="0" fontId="22" fillId="0" borderId="76" xfId="0" applyFont="1" applyBorder="1" applyAlignment="1">
      <alignment vertical="center" shrinkToFit="1"/>
    </xf>
    <xf numFmtId="0" fontId="22" fillId="0" borderId="14" xfId="0" applyFont="1" applyBorder="1" applyAlignment="1">
      <alignment vertical="center" shrinkToFit="1"/>
    </xf>
    <xf numFmtId="0" fontId="22" fillId="0" borderId="0" xfId="0" applyFont="1" applyBorder="1" applyAlignment="1">
      <alignment vertical="center" shrinkToFit="1"/>
    </xf>
    <xf numFmtId="0" fontId="22" fillId="0" borderId="78" xfId="0" applyFont="1" applyBorder="1" applyAlignment="1">
      <alignment vertical="center" shrinkToFit="1"/>
    </xf>
    <xf numFmtId="0" fontId="22" fillId="0" borderId="33" xfId="0" applyFont="1" applyBorder="1" applyAlignment="1">
      <alignment vertical="center" shrinkToFit="1"/>
    </xf>
    <xf numFmtId="0" fontId="22" fillId="0" borderId="55" xfId="0" applyFont="1" applyBorder="1" applyAlignment="1">
      <alignment vertical="center" shrinkToFit="1"/>
    </xf>
    <xf numFmtId="0" fontId="22" fillId="0" borderId="79" xfId="0" applyFont="1" applyBorder="1" applyAlignment="1">
      <alignment vertical="center" shrinkToFit="1"/>
    </xf>
    <xf numFmtId="38" fontId="31" fillId="0" borderId="24" xfId="52" applyFont="1" applyFill="1" applyBorder="1" applyAlignment="1">
      <alignment horizontal="center" vertical="center" wrapText="1" shrinkToFit="1"/>
    </xf>
    <xf numFmtId="38" fontId="31" fillId="0" borderId="48" xfId="52" applyFont="1" applyFill="1" applyBorder="1" applyAlignment="1">
      <alignment horizontal="center" vertical="center" wrapText="1" shrinkToFit="1"/>
    </xf>
    <xf numFmtId="38" fontId="31" fillId="0" borderId="0" xfId="52" applyFont="1" applyFill="1" applyBorder="1" applyAlignment="1">
      <alignment horizontal="center" vertical="center" wrapText="1" shrinkToFit="1"/>
    </xf>
    <xf numFmtId="38" fontId="31" fillId="0" borderId="50" xfId="52" applyFont="1" applyFill="1" applyBorder="1" applyAlignment="1">
      <alignment horizontal="center" vertical="center" wrapText="1" shrinkToFit="1"/>
    </xf>
    <xf numFmtId="38" fontId="31" fillId="0" borderId="63" xfId="52" applyFont="1" applyFill="1" applyBorder="1" applyAlignment="1">
      <alignment horizontal="center" vertical="center" wrapText="1" shrinkToFit="1"/>
    </xf>
    <xf numFmtId="38" fontId="31" fillId="0" borderId="70" xfId="52" applyFont="1" applyFill="1" applyBorder="1" applyAlignment="1">
      <alignment horizontal="center" vertical="center" wrapText="1" shrinkToFit="1"/>
    </xf>
    <xf numFmtId="0" fontId="36" fillId="0" borderId="41" xfId="0" applyFont="1" applyFill="1" applyBorder="1" applyAlignment="1">
      <alignment vertical="center"/>
    </xf>
    <xf numFmtId="0" fontId="53" fillId="0" borderId="45" xfId="0" applyFont="1" applyFill="1" applyBorder="1" applyAlignment="1">
      <alignment horizontal="center" vertical="center" wrapText="1" shrinkToFit="1"/>
    </xf>
    <xf numFmtId="0" fontId="53" fillId="0" borderId="43" xfId="0" applyFont="1" applyFill="1" applyBorder="1" applyAlignment="1">
      <alignment horizontal="center" vertical="center" wrapText="1" shrinkToFit="1"/>
    </xf>
    <xf numFmtId="38" fontId="31" fillId="0" borderId="49" xfId="52" applyFont="1" applyFill="1" applyBorder="1" applyAlignment="1">
      <alignment horizontal="center" vertical="center" wrapText="1" shrinkToFit="1"/>
    </xf>
    <xf numFmtId="38" fontId="31" fillId="0" borderId="93" xfId="52" applyFont="1" applyFill="1" applyBorder="1" applyAlignment="1">
      <alignment horizontal="center" vertical="center" wrapText="1" shrinkToFit="1"/>
    </xf>
    <xf numFmtId="38" fontId="0" fillId="0" borderId="76" xfId="52" applyFont="1" applyFill="1" applyBorder="1" applyAlignment="1">
      <alignment horizontal="right" vertical="center"/>
    </xf>
    <xf numFmtId="38" fontId="0" fillId="0" borderId="78" xfId="52" applyFont="1" applyFill="1" applyBorder="1" applyAlignment="1">
      <alignment horizontal="right" vertical="center"/>
    </xf>
    <xf numFmtId="38" fontId="0" fillId="0" borderId="56" xfId="52" applyFont="1" applyFill="1" applyBorder="1" applyAlignment="1">
      <alignment horizontal="right" vertical="center"/>
    </xf>
    <xf numFmtId="38" fontId="51" fillId="0" borderId="17" xfId="52" applyFont="1" applyFill="1" applyBorder="1" applyAlignment="1" applyProtection="1">
      <alignment vertical="center" shrinkToFit="1"/>
      <protection locked="0"/>
    </xf>
    <xf numFmtId="38" fontId="51" fillId="0" borderId="14" xfId="52" applyFont="1" applyFill="1" applyBorder="1" applyAlignment="1" applyProtection="1">
      <alignment vertical="center" shrinkToFit="1"/>
      <protection locked="0"/>
    </xf>
    <xf numFmtId="0" fontId="83" fillId="0" borderId="38" xfId="0" applyFont="1" applyFill="1" applyBorder="1" applyAlignment="1">
      <alignment vertical="center" shrinkToFit="1"/>
    </xf>
    <xf numFmtId="38" fontId="53" fillId="0" borderId="48" xfId="52" applyFont="1" applyFill="1" applyBorder="1" applyAlignment="1">
      <alignment vertical="center" shrinkToFit="1"/>
    </xf>
    <xf numFmtId="38" fontId="53" fillId="0" borderId="50" xfId="52" applyFont="1" applyFill="1" applyBorder="1" applyAlignment="1">
      <alignment vertical="center" shrinkToFit="1"/>
    </xf>
    <xf numFmtId="38" fontId="53" fillId="0" borderId="70" xfId="52" applyFont="1" applyFill="1" applyBorder="1" applyAlignment="1">
      <alignment vertical="center" shrinkToFit="1"/>
    </xf>
    <xf numFmtId="38" fontId="96" fillId="0" borderId="53" xfId="52" applyFont="1" applyFill="1" applyBorder="1" applyAlignment="1">
      <alignment horizontal="center" vertical="center" shrinkToFit="1"/>
    </xf>
    <xf numFmtId="38" fontId="96" fillId="0" borderId="49" xfId="52" applyFont="1" applyFill="1" applyBorder="1" applyAlignment="1">
      <alignment horizontal="center" vertical="center" shrinkToFit="1"/>
    </xf>
    <xf numFmtId="38" fontId="96" fillId="0" borderId="93" xfId="52" applyFont="1" applyFill="1" applyBorder="1" applyAlignment="1">
      <alignment horizontal="center" vertical="center" shrinkToFit="1"/>
    </xf>
    <xf numFmtId="0" fontId="53" fillId="0" borderId="46" xfId="0" applyFont="1" applyFill="1" applyBorder="1" applyAlignment="1">
      <alignment horizontal="center" vertical="center" textRotation="255" shrinkToFit="1"/>
    </xf>
    <xf numFmtId="0" fontId="53" fillId="0" borderId="43" xfId="0" applyFont="1" applyFill="1" applyBorder="1" applyAlignment="1">
      <alignment horizontal="center" vertical="center" textRotation="255" shrinkToFit="1"/>
    </xf>
    <xf numFmtId="0" fontId="0" fillId="0" borderId="69" xfId="0" applyFont="1" applyFill="1" applyBorder="1" applyAlignment="1">
      <alignment vertical="center"/>
    </xf>
    <xf numFmtId="38" fontId="138" fillId="0" borderId="76" xfId="52" applyFont="1" applyFill="1" applyBorder="1" applyAlignment="1">
      <alignment horizontal="right" vertical="center"/>
    </xf>
    <xf numFmtId="38" fontId="138" fillId="0" borderId="78" xfId="52" applyFont="1" applyFill="1" applyBorder="1" applyAlignment="1">
      <alignment horizontal="right" vertical="center"/>
    </xf>
    <xf numFmtId="38" fontId="138" fillId="0" borderId="56" xfId="52" applyFont="1" applyFill="1" applyBorder="1" applyAlignment="1">
      <alignment horizontal="right" vertical="center"/>
    </xf>
    <xf numFmtId="0" fontId="53" fillId="0" borderId="71" xfId="0" applyFont="1" applyFill="1" applyBorder="1" applyAlignment="1">
      <alignment horizontal="center" vertical="center" textRotation="255" shrinkToFit="1"/>
    </xf>
    <xf numFmtId="38" fontId="51" fillId="0" borderId="11" xfId="52" applyFont="1" applyFill="1" applyBorder="1" applyAlignment="1" applyProtection="1">
      <alignment vertical="center" shrinkToFit="1"/>
      <protection/>
    </xf>
    <xf numFmtId="38" fontId="51" fillId="0" borderId="13" xfId="52" applyFont="1" applyFill="1" applyBorder="1" applyAlignment="1" applyProtection="1">
      <alignment vertical="center" shrinkToFit="1"/>
      <protection/>
    </xf>
    <xf numFmtId="38" fontId="51" fillId="0" borderId="32" xfId="52" applyFont="1" applyFill="1" applyBorder="1" applyAlignment="1" applyProtection="1">
      <alignment vertical="center" shrinkToFit="1"/>
      <protection/>
    </xf>
    <xf numFmtId="38" fontId="0" fillId="0" borderId="24" xfId="52" applyFont="1" applyFill="1" applyBorder="1" applyAlignment="1">
      <alignment vertical="center"/>
    </xf>
    <xf numFmtId="38" fontId="0" fillId="0" borderId="0" xfId="52" applyFont="1" applyFill="1" applyBorder="1" applyAlignment="1">
      <alignment vertical="center"/>
    </xf>
    <xf numFmtId="38" fontId="0" fillId="0" borderId="63" xfId="52" applyFont="1" applyFill="1" applyBorder="1" applyAlignment="1">
      <alignment vertical="center"/>
    </xf>
    <xf numFmtId="38" fontId="51" fillId="0" borderId="20" xfId="52" applyFont="1" applyFill="1" applyBorder="1" applyAlignment="1" applyProtection="1">
      <alignment vertical="center" shrinkToFit="1"/>
      <protection locked="0"/>
    </xf>
    <xf numFmtId="38" fontId="51" fillId="0" borderId="13" xfId="52" applyFont="1" applyFill="1" applyBorder="1" applyAlignment="1" applyProtection="1">
      <alignment vertical="center" shrinkToFit="1"/>
      <protection locked="0"/>
    </xf>
    <xf numFmtId="38" fontId="51" fillId="0" borderId="94" xfId="52" applyFont="1" applyFill="1" applyBorder="1" applyAlignment="1" applyProtection="1">
      <alignment vertical="center" shrinkToFit="1"/>
      <protection locked="0"/>
    </xf>
    <xf numFmtId="0" fontId="53" fillId="0" borderId="40" xfId="0" applyFont="1" applyFill="1" applyBorder="1" applyAlignment="1">
      <alignment horizontal="center" vertical="center" wrapText="1"/>
    </xf>
    <xf numFmtId="0" fontId="74" fillId="0" borderId="40" xfId="0" applyFont="1" applyFill="1" applyBorder="1" applyAlignment="1">
      <alignment horizontal="center" vertical="center" wrapText="1"/>
    </xf>
    <xf numFmtId="38" fontId="0" fillId="0" borderId="19" xfId="52" applyFont="1" applyFill="1" applyBorder="1" applyAlignment="1">
      <alignment vertical="center"/>
    </xf>
    <xf numFmtId="0" fontId="0" fillId="0" borderId="19" xfId="0" applyFont="1" applyFill="1" applyBorder="1" applyAlignment="1">
      <alignment vertical="center"/>
    </xf>
    <xf numFmtId="0" fontId="21" fillId="0" borderId="23" xfId="0" applyFont="1" applyFill="1" applyBorder="1" applyAlignment="1">
      <alignment vertical="top"/>
    </xf>
    <xf numFmtId="0" fontId="25" fillId="0" borderId="75" xfId="0" applyFont="1" applyFill="1" applyBorder="1" applyAlignment="1" applyProtection="1">
      <alignment vertical="center" shrinkToFit="1"/>
      <protection locked="0"/>
    </xf>
    <xf numFmtId="0" fontId="42" fillId="0" borderId="43" xfId="0" applyFont="1" applyFill="1" applyBorder="1" applyAlignment="1">
      <alignment vertical="center" shrinkToFit="1"/>
    </xf>
    <xf numFmtId="0" fontId="42" fillId="0" borderId="30" xfId="0" applyFont="1" applyFill="1" applyBorder="1" applyAlignment="1">
      <alignment vertical="center" shrinkToFit="1"/>
    </xf>
    <xf numFmtId="0" fontId="42" fillId="0" borderId="40" xfId="0" applyFont="1" applyFill="1" applyBorder="1" applyAlignment="1">
      <alignment vertical="center" shrinkToFit="1"/>
    </xf>
    <xf numFmtId="180" fontId="26" fillId="0" borderId="82" xfId="0" applyNumberFormat="1" applyFont="1" applyFill="1" applyBorder="1" applyAlignment="1">
      <alignment vertical="center"/>
    </xf>
    <xf numFmtId="180" fontId="26" fillId="0" borderId="81" xfId="0" applyNumberFormat="1" applyFont="1" applyFill="1" applyBorder="1" applyAlignment="1">
      <alignment vertical="center"/>
    </xf>
    <xf numFmtId="0" fontId="41" fillId="0" borderId="31" xfId="0" applyFont="1" applyFill="1" applyBorder="1" applyAlignment="1">
      <alignment horizontal="center" vertical="top" shrinkToFit="1"/>
    </xf>
    <xf numFmtId="0" fontId="41" fillId="0" borderId="37" xfId="0" applyFont="1" applyFill="1" applyBorder="1" applyAlignment="1">
      <alignment horizontal="center" vertical="top" shrinkToFit="1"/>
    </xf>
    <xf numFmtId="0" fontId="53" fillId="0" borderId="58" xfId="0" applyFont="1" applyFill="1" applyBorder="1" applyAlignment="1">
      <alignment horizontal="center" vertical="center" textRotation="255" shrinkToFit="1"/>
    </xf>
    <xf numFmtId="38" fontId="53" fillId="0" borderId="40" xfId="52" applyFont="1" applyFill="1" applyBorder="1" applyAlignment="1">
      <alignment horizontal="center" vertical="center" shrinkToFit="1"/>
    </xf>
    <xf numFmtId="38" fontId="53" fillId="0" borderId="58" xfId="52" applyFont="1" applyFill="1" applyBorder="1" applyAlignment="1">
      <alignment horizontal="center" vertical="center" shrinkToFit="1"/>
    </xf>
    <xf numFmtId="38" fontId="53" fillId="0" borderId="40" xfId="52" applyFont="1" applyFill="1" applyBorder="1" applyAlignment="1">
      <alignment horizontal="center" vertical="center" textRotation="255" shrinkToFit="1"/>
    </xf>
    <xf numFmtId="38" fontId="53" fillId="0" borderId="44" xfId="52" applyFont="1" applyFill="1" applyBorder="1" applyAlignment="1">
      <alignment horizontal="center" vertical="center" shrinkToFit="1"/>
    </xf>
    <xf numFmtId="38" fontId="53" fillId="0" borderId="53" xfId="52" applyFont="1" applyFill="1" applyBorder="1" applyAlignment="1">
      <alignment horizontal="center" vertical="center" shrinkToFit="1"/>
    </xf>
    <xf numFmtId="38" fontId="53" fillId="0" borderId="59" xfId="52" applyFont="1" applyFill="1" applyBorder="1" applyAlignment="1">
      <alignment horizontal="center" vertical="center" shrinkToFit="1"/>
    </xf>
    <xf numFmtId="38" fontId="53" fillId="0" borderId="60" xfId="52" applyFont="1" applyFill="1" applyBorder="1" applyAlignment="1">
      <alignment horizontal="center" vertical="center" shrinkToFit="1"/>
    </xf>
    <xf numFmtId="38" fontId="53" fillId="0" borderId="95" xfId="52" applyFont="1" applyFill="1" applyBorder="1" applyAlignment="1">
      <alignment horizontal="center" vertical="center" shrinkToFit="1"/>
    </xf>
    <xf numFmtId="0" fontId="23" fillId="0" borderId="0" xfId="0" applyFont="1" applyBorder="1" applyAlignment="1">
      <alignment horizontal="center" vertical="top"/>
    </xf>
    <xf numFmtId="0" fontId="23" fillId="0" borderId="0" xfId="0" applyFont="1" applyBorder="1" applyAlignment="1">
      <alignment vertical="top"/>
    </xf>
    <xf numFmtId="38" fontId="31" fillId="0" borderId="14" xfId="52" applyFont="1" applyFill="1" applyBorder="1" applyAlignment="1" applyProtection="1">
      <alignment horizontal="left" vertical="center" shrinkToFit="1"/>
      <protection/>
    </xf>
    <xf numFmtId="38" fontId="31" fillId="0" borderId="0" xfId="52" applyFont="1" applyFill="1" applyBorder="1" applyAlignment="1" applyProtection="1">
      <alignment horizontal="left" vertical="center" shrinkToFit="1"/>
      <protection/>
    </xf>
    <xf numFmtId="38" fontId="0" fillId="0" borderId="24" xfId="52" applyFont="1" applyFill="1" applyBorder="1" applyAlignment="1">
      <alignment horizontal="center" vertical="center" shrinkToFit="1"/>
    </xf>
    <xf numFmtId="38" fontId="0" fillId="0" borderId="0" xfId="52" applyFont="1" applyFill="1" applyBorder="1" applyAlignment="1">
      <alignment horizontal="center" vertical="center" shrinkToFit="1"/>
    </xf>
    <xf numFmtId="38" fontId="0" fillId="0" borderId="63" xfId="52" applyFont="1" applyFill="1" applyBorder="1" applyAlignment="1">
      <alignment horizontal="center" vertical="center" shrinkToFit="1"/>
    </xf>
    <xf numFmtId="38" fontId="51" fillId="0" borderId="20" xfId="52" applyFont="1" applyFill="1" applyBorder="1" applyAlignment="1" applyProtection="1">
      <alignment vertical="center"/>
      <protection locked="0"/>
    </xf>
    <xf numFmtId="38" fontId="51" fillId="0" borderId="13" xfId="52" applyFont="1" applyFill="1" applyBorder="1" applyAlignment="1" applyProtection="1">
      <alignment vertical="center"/>
      <protection locked="0"/>
    </xf>
    <xf numFmtId="38" fontId="51" fillId="0" borderId="94" xfId="52" applyFont="1" applyFill="1" applyBorder="1" applyAlignment="1" applyProtection="1">
      <alignment vertical="center"/>
      <protection locked="0"/>
    </xf>
    <xf numFmtId="0" fontId="0" fillId="0" borderId="19" xfId="0" applyFont="1" applyFill="1" applyBorder="1" applyAlignment="1">
      <alignment vertical="center" shrinkToFit="1"/>
    </xf>
    <xf numFmtId="38" fontId="51" fillId="0" borderId="11" xfId="52" applyFont="1" applyFill="1" applyBorder="1" applyAlignment="1" applyProtection="1">
      <alignment vertical="center"/>
      <protection/>
    </xf>
    <xf numFmtId="0" fontId="83" fillId="0" borderId="32" xfId="0" applyFont="1" applyFill="1" applyBorder="1" applyAlignment="1">
      <alignment vertical="center"/>
    </xf>
    <xf numFmtId="38" fontId="51" fillId="0" borderId="69" xfId="52" applyFont="1" applyFill="1" applyBorder="1" applyAlignment="1" applyProtection="1">
      <alignment vertical="center"/>
      <protection locked="0"/>
    </xf>
    <xf numFmtId="0" fontId="83" fillId="0" borderId="69" xfId="0" applyFont="1" applyFill="1" applyBorder="1" applyAlignment="1">
      <alignment vertical="center"/>
    </xf>
    <xf numFmtId="0" fontId="83" fillId="0" borderId="76" xfId="0" applyFont="1" applyFill="1" applyBorder="1" applyAlignment="1">
      <alignment vertical="center"/>
    </xf>
    <xf numFmtId="38" fontId="31" fillId="0" borderId="53" xfId="52" applyFont="1" applyFill="1" applyBorder="1" applyAlignment="1">
      <alignment horizontal="center" vertical="center"/>
    </xf>
    <xf numFmtId="38" fontId="31" fillId="0" borderId="49" xfId="52" applyFont="1" applyFill="1" applyBorder="1" applyAlignment="1">
      <alignment horizontal="center" vertical="center"/>
    </xf>
    <xf numFmtId="38" fontId="31" fillId="0" borderId="93" xfId="52" applyFont="1" applyFill="1" applyBorder="1" applyAlignment="1">
      <alignment horizontal="center" vertical="center"/>
    </xf>
    <xf numFmtId="38" fontId="53" fillId="0" borderId="57" xfId="52" applyFont="1" applyFill="1" applyBorder="1" applyAlignment="1">
      <alignment horizontal="center" vertical="center" wrapText="1"/>
    </xf>
    <xf numFmtId="38" fontId="53" fillId="0" borderId="87" xfId="52" applyFont="1" applyFill="1" applyBorder="1" applyAlignment="1">
      <alignment horizontal="center" vertical="center" wrapText="1"/>
    </xf>
    <xf numFmtId="38" fontId="53" fillId="0" borderId="96" xfId="52" applyFont="1" applyFill="1" applyBorder="1" applyAlignment="1">
      <alignment horizontal="center" vertical="center" wrapText="1"/>
    </xf>
    <xf numFmtId="38" fontId="53" fillId="0" borderId="23" xfId="52" applyFont="1" applyFill="1" applyBorder="1" applyAlignment="1">
      <alignment horizontal="center" vertical="center" wrapText="1" shrinkToFit="1"/>
    </xf>
    <xf numFmtId="38" fontId="53" fillId="0" borderId="24" xfId="52" applyFont="1" applyFill="1" applyBorder="1" applyAlignment="1">
      <alignment horizontal="center" vertical="center" wrapText="1" shrinkToFit="1"/>
    </xf>
    <xf numFmtId="38" fontId="53" fillId="0" borderId="76" xfId="52" applyFont="1" applyFill="1" applyBorder="1" applyAlignment="1">
      <alignment horizontal="center" vertical="center" wrapText="1" shrinkToFit="1"/>
    </xf>
    <xf numFmtId="38" fontId="53" fillId="0" borderId="14" xfId="52" applyFont="1" applyFill="1" applyBorder="1" applyAlignment="1">
      <alignment horizontal="center" vertical="center" wrapText="1" shrinkToFit="1"/>
    </xf>
    <xf numFmtId="38" fontId="53" fillId="0" borderId="0" xfId="52" applyFont="1" applyFill="1" applyBorder="1" applyAlignment="1">
      <alignment horizontal="center" vertical="center" wrapText="1" shrinkToFit="1"/>
    </xf>
    <xf numFmtId="38" fontId="53" fillId="0" borderId="78" xfId="52" applyFont="1" applyFill="1" applyBorder="1" applyAlignment="1">
      <alignment horizontal="center" vertical="center" wrapText="1" shrinkToFit="1"/>
    </xf>
    <xf numFmtId="38" fontId="53" fillId="0" borderId="21" xfId="52" applyFont="1" applyFill="1" applyBorder="1" applyAlignment="1">
      <alignment horizontal="center" vertical="center" wrapText="1" shrinkToFit="1"/>
    </xf>
    <xf numFmtId="38" fontId="53" fillId="0" borderId="22" xfId="52" applyFont="1" applyFill="1" applyBorder="1" applyAlignment="1">
      <alignment horizontal="center" vertical="center" wrapText="1" shrinkToFit="1"/>
    </xf>
    <xf numFmtId="38" fontId="53" fillId="0" borderId="56" xfId="52" applyFont="1" applyFill="1" applyBorder="1" applyAlignment="1">
      <alignment horizontal="center" vertical="center" wrapText="1" shrinkToFit="1"/>
    </xf>
    <xf numFmtId="0" fontId="53" fillId="0" borderId="45" xfId="0" applyFont="1" applyFill="1" applyBorder="1" applyAlignment="1">
      <alignment vertical="center"/>
    </xf>
    <xf numFmtId="0" fontId="53" fillId="0" borderId="43" xfId="0" applyFont="1" applyFill="1" applyBorder="1" applyAlignment="1">
      <alignment vertical="center"/>
    </xf>
    <xf numFmtId="0" fontId="74" fillId="0" borderId="43" xfId="0" applyFont="1" applyFill="1" applyBorder="1" applyAlignment="1">
      <alignment vertical="center" shrinkToFit="1"/>
    </xf>
    <xf numFmtId="0" fontId="31" fillId="0" borderId="19" xfId="0" applyFont="1" applyFill="1" applyBorder="1" applyAlignment="1">
      <alignment vertical="center"/>
    </xf>
    <xf numFmtId="0" fontId="31" fillId="0" borderId="24" xfId="0" applyFont="1" applyFill="1" applyBorder="1" applyAlignment="1">
      <alignment vertical="center"/>
    </xf>
    <xf numFmtId="38" fontId="53" fillId="0" borderId="44" xfId="52" applyFont="1" applyFill="1" applyBorder="1" applyAlignment="1">
      <alignment horizontal="left" vertical="center" shrinkToFit="1"/>
    </xf>
    <xf numFmtId="38" fontId="53" fillId="0" borderId="19" xfId="52" applyFont="1" applyFill="1" applyBorder="1" applyAlignment="1">
      <alignment horizontal="left" vertical="center" shrinkToFit="1"/>
    </xf>
    <xf numFmtId="38" fontId="53" fillId="0" borderId="69" xfId="52" applyFont="1" applyFill="1" applyBorder="1" applyAlignment="1">
      <alignment horizontal="left" vertical="center" shrinkToFit="1"/>
    </xf>
    <xf numFmtId="38" fontId="53" fillId="0" borderId="19" xfId="52" applyFont="1" applyFill="1" applyBorder="1" applyAlignment="1">
      <alignment horizontal="center" vertical="center" shrinkToFit="1"/>
    </xf>
    <xf numFmtId="38" fontId="53" fillId="0" borderId="69" xfId="52" applyFont="1" applyFill="1" applyBorder="1" applyAlignment="1">
      <alignment horizontal="center" vertical="center" shrinkToFit="1"/>
    </xf>
    <xf numFmtId="0" fontId="31" fillId="0" borderId="44" xfId="0" applyFont="1" applyFill="1" applyBorder="1" applyAlignment="1" applyProtection="1">
      <alignment vertical="center"/>
      <protection/>
    </xf>
    <xf numFmtId="0" fontId="31" fillId="0" borderId="44" xfId="0" applyFont="1" applyFill="1" applyBorder="1" applyAlignment="1">
      <alignment vertical="center"/>
    </xf>
    <xf numFmtId="0" fontId="21" fillId="0" borderId="36" xfId="0" applyFont="1" applyFill="1" applyBorder="1" applyAlignment="1" applyProtection="1">
      <alignment horizontal="left" vertical="top"/>
      <protection locked="0"/>
    </xf>
    <xf numFmtId="0" fontId="21" fillId="0" borderId="31" xfId="0" applyFont="1" applyFill="1" applyBorder="1" applyAlignment="1" applyProtection="1">
      <alignment horizontal="left" vertical="top"/>
      <protection locked="0"/>
    </xf>
    <xf numFmtId="0" fontId="0" fillId="0" borderId="31" xfId="0" applyBorder="1" applyAlignment="1">
      <alignment horizontal="left" vertical="top"/>
    </xf>
    <xf numFmtId="38" fontId="53" fillId="0" borderId="57" xfId="52" applyFont="1" applyFill="1" applyBorder="1" applyAlignment="1">
      <alignment vertical="center" shrinkToFit="1"/>
    </xf>
    <xf numFmtId="38" fontId="53" fillId="0" borderId="87" xfId="52" applyFont="1" applyFill="1" applyBorder="1" applyAlignment="1">
      <alignment vertical="center" shrinkToFit="1"/>
    </xf>
    <xf numFmtId="38" fontId="53" fillId="0" borderId="17" xfId="52" applyFont="1" applyFill="1" applyBorder="1" applyAlignment="1">
      <alignment vertical="center" shrinkToFit="1"/>
    </xf>
    <xf numFmtId="0" fontId="74" fillId="0" borderId="17" xfId="0" applyFont="1" applyFill="1" applyBorder="1" applyAlignment="1">
      <alignment vertical="center" shrinkToFit="1"/>
    </xf>
    <xf numFmtId="0" fontId="74" fillId="0" borderId="23" xfId="0" applyFont="1" applyFill="1" applyBorder="1" applyAlignment="1">
      <alignment vertical="center" shrinkToFit="1"/>
    </xf>
    <xf numFmtId="0" fontId="83" fillId="0" borderId="13" xfId="0" applyFont="1" applyFill="1" applyBorder="1" applyAlignment="1">
      <alignment vertical="center"/>
    </xf>
    <xf numFmtId="38" fontId="0" fillId="0" borderId="19" xfId="52" applyFont="1" applyFill="1" applyBorder="1" applyAlignment="1">
      <alignment vertical="center" shrinkToFit="1"/>
    </xf>
    <xf numFmtId="0" fontId="0" fillId="0" borderId="24" xfId="0" applyFont="1" applyFill="1" applyBorder="1" applyAlignment="1">
      <alignment vertical="center" shrinkToFit="1"/>
    </xf>
    <xf numFmtId="180" fontId="26" fillId="0" borderId="50" xfId="50" applyNumberFormat="1" applyFont="1" applyFill="1" applyBorder="1" applyAlignment="1">
      <alignment vertical="center"/>
    </xf>
    <xf numFmtId="180" fontId="26" fillId="0" borderId="46" xfId="50" applyNumberFormat="1" applyFont="1" applyFill="1" applyBorder="1" applyAlignment="1">
      <alignment vertical="center"/>
    </xf>
    <xf numFmtId="0" fontId="25" fillId="0" borderId="46" xfId="0" applyFont="1" applyFill="1" applyBorder="1" applyAlignment="1" applyProtection="1">
      <alignment horizontal="center" vertical="top"/>
      <protection locked="0"/>
    </xf>
    <xf numFmtId="0" fontId="41" fillId="0" borderId="35" xfId="0" applyFont="1" applyFill="1" applyBorder="1" applyAlignment="1">
      <alignment horizontal="center" vertical="top" shrinkToFit="1"/>
    </xf>
    <xf numFmtId="0" fontId="25" fillId="0" borderId="30" xfId="0" applyFont="1" applyFill="1" applyBorder="1" applyAlignment="1" applyProtection="1">
      <alignment vertical="center" shrinkToFit="1"/>
      <protection locked="0"/>
    </xf>
    <xf numFmtId="38" fontId="31" fillId="0" borderId="41" xfId="52" applyFont="1" applyFill="1" applyBorder="1" applyAlignment="1">
      <alignment horizontal="center" vertical="center"/>
    </xf>
    <xf numFmtId="0" fontId="73" fillId="0" borderId="39" xfId="0" applyFont="1" applyFill="1" applyBorder="1" applyAlignment="1">
      <alignment vertical="center"/>
    </xf>
    <xf numFmtId="0" fontId="73" fillId="0" borderId="76" xfId="0" applyFont="1" applyFill="1" applyBorder="1" applyAlignment="1">
      <alignment vertical="center"/>
    </xf>
    <xf numFmtId="0" fontId="42" fillId="0" borderId="24" xfId="0" applyFont="1" applyFill="1" applyBorder="1" applyAlignment="1">
      <alignment horizontal="left" vertical="center" shrinkToFit="1"/>
    </xf>
    <xf numFmtId="0" fontId="42" fillId="0" borderId="48" xfId="0" applyFont="1" applyFill="1" applyBorder="1" applyAlignment="1">
      <alignment horizontal="left" vertical="center" shrinkToFit="1"/>
    </xf>
    <xf numFmtId="0" fontId="42" fillId="0" borderId="0" xfId="0" applyFont="1" applyFill="1" applyAlignment="1">
      <alignment horizontal="center" vertical="center"/>
    </xf>
    <xf numFmtId="38" fontId="138" fillId="0" borderId="78" xfId="52" applyFont="1" applyFill="1" applyBorder="1" applyAlignment="1">
      <alignment vertical="center"/>
    </xf>
    <xf numFmtId="38" fontId="138" fillId="0" borderId="56" xfId="52" applyFont="1" applyFill="1" applyBorder="1" applyAlignment="1">
      <alignment vertical="center"/>
    </xf>
    <xf numFmtId="0" fontId="0" fillId="0" borderId="90" xfId="0" applyFont="1" applyFill="1" applyBorder="1" applyAlignment="1">
      <alignment horizontal="center" vertical="center"/>
    </xf>
    <xf numFmtId="0" fontId="0" fillId="0" borderId="51" xfId="0" applyFont="1" applyFill="1" applyBorder="1" applyAlignment="1">
      <alignment horizontal="center" vertical="center"/>
    </xf>
    <xf numFmtId="38" fontId="51" fillId="0" borderId="29" xfId="52" applyFont="1" applyFill="1" applyBorder="1" applyAlignment="1" applyProtection="1">
      <alignment vertical="center"/>
      <protection locked="0"/>
    </xf>
    <xf numFmtId="38" fontId="0" fillId="0" borderId="22" xfId="52" applyFont="1" applyFill="1" applyBorder="1" applyAlignment="1">
      <alignment vertical="center"/>
    </xf>
    <xf numFmtId="38" fontId="51" fillId="0" borderId="11" xfId="52" applyFont="1" applyFill="1" applyBorder="1" applyAlignment="1" applyProtection="1">
      <alignment vertical="center"/>
      <protection locked="0"/>
    </xf>
    <xf numFmtId="38" fontId="51" fillId="0" borderId="32" xfId="52" applyFont="1" applyFill="1" applyBorder="1" applyAlignment="1" applyProtection="1">
      <alignment vertical="center"/>
      <protection locked="0"/>
    </xf>
    <xf numFmtId="38" fontId="53" fillId="0" borderId="23" xfId="52" applyFont="1" applyFill="1" applyBorder="1" applyAlignment="1">
      <alignment horizontal="left" vertical="center" wrapText="1" shrinkToFit="1"/>
    </xf>
    <xf numFmtId="0" fontId="74" fillId="0" borderId="24" xfId="0" applyFont="1" applyFill="1" applyBorder="1" applyAlignment="1">
      <alignment vertical="center" shrinkToFit="1"/>
    </xf>
    <xf numFmtId="0" fontId="74" fillId="0" borderId="76" xfId="0" applyFont="1" applyFill="1" applyBorder="1" applyAlignment="1">
      <alignment vertical="center" shrinkToFit="1"/>
    </xf>
    <xf numFmtId="38" fontId="53" fillId="0" borderId="21" xfId="52" applyFont="1" applyFill="1" applyBorder="1" applyAlignment="1">
      <alignment horizontal="left" vertical="center" shrinkToFit="1"/>
    </xf>
    <xf numFmtId="0" fontId="74" fillId="0" borderId="22" xfId="0" applyFont="1" applyFill="1" applyBorder="1" applyAlignment="1">
      <alignment vertical="center" shrinkToFit="1"/>
    </xf>
    <xf numFmtId="0" fontId="74" fillId="0" borderId="56" xfId="0" applyFont="1" applyFill="1" applyBorder="1" applyAlignment="1">
      <alignment vertical="center" shrinkToFit="1"/>
    </xf>
    <xf numFmtId="38" fontId="53" fillId="0" borderId="75" xfId="52" applyFont="1" applyFill="1" applyBorder="1" applyAlignment="1">
      <alignment vertical="center" shrinkToFit="1"/>
    </xf>
    <xf numFmtId="38" fontId="53" fillId="0" borderId="44" xfId="52" applyFont="1" applyFill="1" applyBorder="1" applyAlignment="1">
      <alignment horizontal="center" vertical="center" wrapText="1" shrinkToFit="1"/>
    </xf>
    <xf numFmtId="38" fontId="53" fillId="0" borderId="19" xfId="52" applyFont="1" applyFill="1" applyBorder="1" applyAlignment="1">
      <alignment horizontal="center" vertical="center" wrapText="1" shrinkToFit="1"/>
    </xf>
    <xf numFmtId="38" fontId="53" fillId="0" borderId="69" xfId="52" applyFont="1" applyFill="1" applyBorder="1" applyAlignment="1">
      <alignment horizontal="center" vertical="center" wrapText="1" shrinkToFit="1"/>
    </xf>
    <xf numFmtId="38" fontId="76" fillId="0" borderId="46" xfId="52" applyFont="1" applyFill="1" applyBorder="1" applyAlignment="1">
      <alignment vertical="center" shrinkToFit="1"/>
    </xf>
    <xf numFmtId="38" fontId="76" fillId="0" borderId="43" xfId="52" applyFont="1" applyFill="1" applyBorder="1" applyAlignment="1">
      <alignment vertical="center" shrinkToFit="1"/>
    </xf>
    <xf numFmtId="38" fontId="103" fillId="0" borderId="49" xfId="52" applyFont="1" applyFill="1" applyBorder="1" applyAlignment="1">
      <alignment vertical="center"/>
    </xf>
    <xf numFmtId="38" fontId="103" fillId="0" borderId="41" xfId="52" applyFont="1" applyFill="1" applyBorder="1" applyAlignment="1">
      <alignment vertical="center"/>
    </xf>
    <xf numFmtId="0" fontId="23" fillId="0" borderId="0" xfId="0" applyFont="1" applyFill="1" applyBorder="1" applyAlignment="1">
      <alignment horizontal="center" vertical="center" textRotation="255"/>
    </xf>
    <xf numFmtId="0" fontId="0" fillId="0" borderId="0" xfId="0" applyAlignment="1">
      <alignment vertical="center" textRotation="255"/>
    </xf>
    <xf numFmtId="0" fontId="0" fillId="0" borderId="69" xfId="0" applyFont="1" applyFill="1" applyBorder="1" applyAlignment="1">
      <alignment horizontal="center" vertical="center"/>
    </xf>
    <xf numFmtId="0" fontId="0" fillId="0" borderId="52" xfId="0" applyFont="1" applyFill="1" applyBorder="1" applyAlignment="1">
      <alignment horizontal="center" vertical="center"/>
    </xf>
    <xf numFmtId="180" fontId="26" fillId="0" borderId="48" xfId="0" applyNumberFormat="1" applyFont="1" applyFill="1" applyBorder="1" applyAlignment="1">
      <alignment vertical="center"/>
    </xf>
    <xf numFmtId="180" fontId="26" fillId="0" borderId="45" xfId="0" applyNumberFormat="1" applyFont="1" applyFill="1" applyBorder="1" applyAlignment="1">
      <alignment vertical="center"/>
    </xf>
    <xf numFmtId="0" fontId="42" fillId="0" borderId="22" xfId="0" applyFont="1" applyFill="1" applyBorder="1" applyAlignment="1">
      <alignment horizontal="center" vertical="center"/>
    </xf>
    <xf numFmtId="0" fontId="42" fillId="0" borderId="56" xfId="0" applyFont="1" applyFill="1" applyBorder="1" applyAlignment="1">
      <alignment horizontal="center" vertical="center"/>
    </xf>
    <xf numFmtId="38" fontId="53" fillId="0" borderId="45" xfId="52" applyFont="1" applyFill="1" applyBorder="1" applyAlignment="1">
      <alignment horizontal="center" vertical="center" textRotation="255" shrinkToFit="1"/>
    </xf>
    <xf numFmtId="38" fontId="53" fillId="0" borderId="46" xfId="52" applyFont="1" applyFill="1" applyBorder="1" applyAlignment="1">
      <alignment horizontal="center" vertical="center" textRotation="255" shrinkToFit="1"/>
    </xf>
    <xf numFmtId="38" fontId="53" fillId="0" borderId="71" xfId="52" applyFont="1" applyFill="1" applyBorder="1" applyAlignment="1">
      <alignment horizontal="center" vertical="center" textRotation="255" shrinkToFit="1"/>
    </xf>
    <xf numFmtId="38" fontId="53" fillId="0" borderId="46" xfId="52" applyFont="1" applyFill="1" applyBorder="1" applyAlignment="1">
      <alignment horizontal="center" vertical="center" shrinkToFit="1"/>
    </xf>
    <xf numFmtId="38" fontId="53" fillId="0" borderId="43" xfId="52" applyFont="1" applyFill="1" applyBorder="1" applyAlignment="1">
      <alignment horizontal="center" vertical="center" shrinkToFit="1"/>
    </xf>
    <xf numFmtId="178" fontId="48" fillId="0" borderId="87" xfId="0" applyNumberFormat="1" applyFont="1" applyFill="1" applyBorder="1" applyAlignment="1" applyProtection="1">
      <alignment horizontal="center" vertical="center"/>
      <protection locked="0"/>
    </xf>
    <xf numFmtId="178" fontId="48" fillId="0" borderId="46" xfId="0" applyNumberFormat="1" applyFont="1" applyFill="1" applyBorder="1" applyAlignment="1" applyProtection="1">
      <alignment horizontal="center" vertical="center"/>
      <protection locked="0"/>
    </xf>
    <xf numFmtId="178" fontId="48" fillId="0" borderId="97" xfId="0" applyNumberFormat="1" applyFont="1" applyFill="1" applyBorder="1" applyAlignment="1" applyProtection="1">
      <alignment horizontal="center" vertical="center"/>
      <protection locked="0"/>
    </xf>
    <xf numFmtId="178" fontId="48" fillId="0" borderId="81" xfId="0" applyNumberFormat="1" applyFont="1" applyFill="1" applyBorder="1" applyAlignment="1" applyProtection="1">
      <alignment horizontal="center" vertical="center"/>
      <protection locked="0"/>
    </xf>
    <xf numFmtId="178" fontId="48" fillId="0" borderId="34" xfId="0" applyNumberFormat="1" applyFont="1" applyFill="1" applyBorder="1" applyAlignment="1" applyProtection="1">
      <alignment horizontal="center" vertical="center"/>
      <protection locked="0"/>
    </xf>
    <xf numFmtId="0" fontId="28" fillId="0" borderId="19" xfId="0" applyFont="1" applyFill="1" applyBorder="1" applyAlignment="1">
      <alignment vertical="center"/>
    </xf>
    <xf numFmtId="0" fontId="73" fillId="0" borderId="19" xfId="0" applyFont="1" applyFill="1" applyBorder="1" applyAlignment="1">
      <alignment vertical="center"/>
    </xf>
    <xf numFmtId="0" fontId="73" fillId="0" borderId="69" xfId="0" applyFont="1" applyFill="1" applyBorder="1" applyAlignment="1">
      <alignment vertical="center"/>
    </xf>
    <xf numFmtId="0" fontId="0" fillId="0" borderId="31" xfId="0" applyFill="1" applyBorder="1" applyAlignment="1">
      <alignment horizontal="left" vertical="top"/>
    </xf>
    <xf numFmtId="0" fontId="0" fillId="0" borderId="77" xfId="0" applyFill="1" applyBorder="1" applyAlignment="1">
      <alignment horizontal="left" vertical="top"/>
    </xf>
    <xf numFmtId="0" fontId="42" fillId="0" borderId="43" xfId="0" applyFont="1" applyFill="1" applyBorder="1" applyAlignment="1" applyProtection="1">
      <alignment vertical="center" shrinkToFit="1"/>
      <protection locked="0"/>
    </xf>
    <xf numFmtId="0" fontId="42" fillId="0" borderId="40" xfId="0" applyFont="1" applyFill="1" applyBorder="1" applyAlignment="1" applyProtection="1">
      <alignment vertical="center" shrinkToFit="1"/>
      <protection locked="0"/>
    </xf>
    <xf numFmtId="0" fontId="42" fillId="0" borderId="45" xfId="0" applyFont="1" applyFill="1" applyBorder="1" applyAlignment="1" applyProtection="1">
      <alignment vertical="center" shrinkToFit="1"/>
      <protection locked="0"/>
    </xf>
    <xf numFmtId="0" fontId="24" fillId="0" borderId="35" xfId="0" applyFont="1" applyBorder="1" applyAlignment="1">
      <alignment horizontal="center" vertical="top" shrinkToFit="1"/>
    </xf>
    <xf numFmtId="0" fontId="83" fillId="0" borderId="29" xfId="0" applyFont="1" applyFill="1" applyBorder="1" applyAlignment="1">
      <alignment vertical="center"/>
    </xf>
    <xf numFmtId="38" fontId="53" fillId="0" borderId="0" xfId="52" applyFont="1" applyFill="1" applyBorder="1" applyAlignment="1">
      <alignment vertical="center" shrinkToFit="1"/>
    </xf>
    <xf numFmtId="38" fontId="31" fillId="0" borderId="0" xfId="52" applyFont="1" applyFill="1" applyBorder="1" applyAlignment="1">
      <alignment horizontal="center" vertical="center"/>
    </xf>
    <xf numFmtId="0" fontId="36" fillId="0" borderId="0" xfId="0" applyFont="1" applyFill="1" applyBorder="1" applyAlignment="1">
      <alignment vertical="center"/>
    </xf>
    <xf numFmtId="0" fontId="0" fillId="0" borderId="0" xfId="0" applyFont="1" applyFill="1" applyBorder="1" applyAlignment="1">
      <alignment vertical="center"/>
    </xf>
    <xf numFmtId="38" fontId="53" fillId="0" borderId="41" xfId="52" applyFont="1" applyFill="1" applyBorder="1" applyAlignment="1">
      <alignment horizontal="center" vertical="center" shrinkToFit="1"/>
    </xf>
    <xf numFmtId="38" fontId="53" fillId="0" borderId="58" xfId="52" applyFont="1" applyFill="1" applyBorder="1" applyAlignment="1">
      <alignment horizontal="center" vertical="center" textRotation="255" shrinkToFit="1"/>
    </xf>
    <xf numFmtId="38" fontId="53" fillId="0" borderId="45" xfId="52" applyFont="1" applyFill="1" applyBorder="1" applyAlignment="1">
      <alignment vertical="center" shrinkToFit="1"/>
    </xf>
    <xf numFmtId="38" fontId="53" fillId="0" borderId="46" xfId="52" applyFont="1" applyFill="1" applyBorder="1" applyAlignment="1">
      <alignment vertical="center" shrinkToFit="1"/>
    </xf>
    <xf numFmtId="38" fontId="53" fillId="0" borderId="43" xfId="52" applyFont="1" applyFill="1" applyBorder="1" applyAlignment="1">
      <alignment vertical="center" shrinkToFit="1"/>
    </xf>
    <xf numFmtId="0" fontId="53" fillId="0" borderId="51" xfId="0" applyFont="1" applyFill="1" applyBorder="1" applyAlignment="1">
      <alignment vertical="center" shrinkToFit="1"/>
    </xf>
    <xf numFmtId="38" fontId="138" fillId="0" borderId="76" xfId="52" applyFont="1" applyFill="1" applyBorder="1" applyAlignment="1">
      <alignment vertical="center"/>
    </xf>
    <xf numFmtId="38" fontId="53" fillId="0" borderId="0" xfId="52" applyFont="1" applyFill="1" applyBorder="1" applyAlignment="1">
      <alignment horizontal="left" vertical="center" shrinkToFit="1"/>
    </xf>
    <xf numFmtId="38" fontId="0" fillId="0" borderId="0" xfId="52" applyFont="1" applyFill="1" applyBorder="1" applyAlignment="1">
      <alignment horizontal="right" vertical="center"/>
    </xf>
    <xf numFmtId="0" fontId="0" fillId="0" borderId="52" xfId="0" applyFont="1" applyFill="1" applyBorder="1" applyAlignment="1">
      <alignment vertical="center"/>
    </xf>
    <xf numFmtId="38" fontId="0" fillId="0" borderId="76" xfId="52" applyFont="1" applyFill="1" applyBorder="1" applyAlignment="1">
      <alignment vertical="center"/>
    </xf>
    <xf numFmtId="38" fontId="0" fillId="0" borderId="56" xfId="52" applyFont="1" applyFill="1" applyBorder="1" applyAlignment="1">
      <alignment vertical="center"/>
    </xf>
    <xf numFmtId="38" fontId="53" fillId="0" borderId="45" xfId="52" applyFont="1" applyFill="1" applyBorder="1" applyAlignment="1">
      <alignment horizontal="center" vertical="center" textRotation="255"/>
    </xf>
    <xf numFmtId="0" fontId="0" fillId="0" borderId="46" xfId="0" applyFill="1" applyBorder="1" applyAlignment="1">
      <alignment horizontal="center" vertical="center" textRotation="255"/>
    </xf>
    <xf numFmtId="0" fontId="0" fillId="0" borderId="43" xfId="0" applyFill="1" applyBorder="1" applyAlignment="1">
      <alignment horizontal="center" vertical="center" textRotation="255"/>
    </xf>
    <xf numFmtId="0" fontId="53" fillId="0" borderId="40" xfId="0" applyFont="1" applyFill="1" applyBorder="1" applyAlignment="1">
      <alignment horizontal="center" vertical="center" wrapText="1" shrinkToFit="1"/>
    </xf>
    <xf numFmtId="38" fontId="53" fillId="0" borderId="57" xfId="52" applyFont="1" applyFill="1" applyBorder="1" applyAlignment="1">
      <alignment horizontal="center" vertical="center" shrinkToFit="1"/>
    </xf>
    <xf numFmtId="38" fontId="53" fillId="0" borderId="87" xfId="52" applyFont="1" applyFill="1" applyBorder="1" applyAlignment="1">
      <alignment horizontal="center" vertical="center" shrinkToFit="1"/>
    </xf>
    <xf numFmtId="38" fontId="53" fillId="0" borderId="84" xfId="52" applyFont="1" applyFill="1" applyBorder="1" applyAlignment="1">
      <alignment horizontal="center" vertical="center" shrinkToFit="1"/>
    </xf>
    <xf numFmtId="38" fontId="59" fillId="0" borderId="53" xfId="52" applyFont="1" applyFill="1" applyBorder="1" applyAlignment="1">
      <alignment horizontal="center" vertical="center"/>
    </xf>
    <xf numFmtId="38" fontId="59" fillId="0" borderId="49" xfId="52" applyFont="1" applyFill="1" applyBorder="1" applyAlignment="1">
      <alignment horizontal="center" vertical="center"/>
    </xf>
    <xf numFmtId="38" fontId="59" fillId="0" borderId="54" xfId="52" applyFont="1" applyFill="1" applyBorder="1" applyAlignment="1">
      <alignment horizontal="center" vertical="center"/>
    </xf>
    <xf numFmtId="38" fontId="53" fillId="0" borderId="53" xfId="52" applyFont="1" applyFill="1" applyBorder="1" applyAlignment="1">
      <alignment vertical="center" wrapText="1"/>
    </xf>
    <xf numFmtId="38" fontId="53" fillId="0" borderId="41" xfId="52" applyFont="1" applyFill="1" applyBorder="1" applyAlignment="1">
      <alignment vertical="center" wrapText="1"/>
    </xf>
    <xf numFmtId="0" fontId="23" fillId="0" borderId="0" xfId="0" applyFont="1" applyAlignment="1">
      <alignment horizontal="center" vertical="top"/>
    </xf>
    <xf numFmtId="38" fontId="0" fillId="0" borderId="24" xfId="52" applyFont="1" applyFill="1" applyBorder="1" applyAlignment="1">
      <alignment horizontal="center" vertical="center"/>
    </xf>
    <xf numFmtId="38" fontId="0" fillId="0" borderId="0" xfId="52" applyFont="1" applyFill="1" applyBorder="1" applyAlignment="1">
      <alignment horizontal="center" vertical="center"/>
    </xf>
    <xf numFmtId="38" fontId="0" fillId="0" borderId="55" xfId="52" applyFont="1" applyFill="1" applyBorder="1" applyAlignment="1">
      <alignment horizontal="center" vertical="center"/>
    </xf>
    <xf numFmtId="38" fontId="51" fillId="0" borderId="32" xfId="52" applyFont="1" applyFill="1" applyBorder="1" applyAlignment="1" applyProtection="1">
      <alignment horizontal="right" vertical="center"/>
      <protection locked="0"/>
    </xf>
    <xf numFmtId="38" fontId="53" fillId="0" borderId="45" xfId="52" applyFont="1" applyFill="1" applyBorder="1" applyAlignment="1">
      <alignment horizontal="center" vertical="center" wrapText="1"/>
    </xf>
    <xf numFmtId="38" fontId="53" fillId="0" borderId="46" xfId="52" applyFont="1" applyFill="1" applyBorder="1" applyAlignment="1">
      <alignment horizontal="center" vertical="center" wrapText="1"/>
    </xf>
    <xf numFmtId="38" fontId="53" fillId="0" borderId="43" xfId="52" applyFont="1" applyFill="1" applyBorder="1" applyAlignment="1">
      <alignment horizontal="center" vertical="center" wrapText="1"/>
    </xf>
    <xf numFmtId="38" fontId="0" fillId="0" borderId="78" xfId="52" applyFont="1" applyFill="1" applyBorder="1" applyAlignment="1">
      <alignment vertical="center"/>
    </xf>
    <xf numFmtId="38" fontId="32" fillId="0" borderId="0" xfId="52" applyFont="1" applyFill="1" applyBorder="1" applyAlignment="1" applyProtection="1">
      <alignment horizontal="right" vertical="center"/>
      <protection locked="0"/>
    </xf>
    <xf numFmtId="38" fontId="51" fillId="0" borderId="0" xfId="52" applyFont="1" applyFill="1" applyBorder="1" applyAlignment="1" applyProtection="1">
      <alignment vertical="center"/>
      <protection locked="0"/>
    </xf>
    <xf numFmtId="0" fontId="83" fillId="0" borderId="0" xfId="0" applyFont="1" applyFill="1" applyBorder="1" applyAlignment="1">
      <alignment vertical="center"/>
    </xf>
    <xf numFmtId="180" fontId="26" fillId="0" borderId="50" xfId="0" applyNumberFormat="1" applyFont="1" applyFill="1" applyBorder="1" applyAlignment="1">
      <alignment vertical="center"/>
    </xf>
    <xf numFmtId="180" fontId="26" fillId="0" borderId="46" xfId="0" applyNumberFormat="1" applyFont="1" applyFill="1" applyBorder="1" applyAlignment="1">
      <alignment vertical="center"/>
    </xf>
    <xf numFmtId="0" fontId="39" fillId="0" borderId="41" xfId="0" applyFont="1" applyBorder="1" applyAlignment="1">
      <alignment vertical="top" shrinkToFit="1"/>
    </xf>
    <xf numFmtId="0" fontId="23" fillId="0" borderId="45" xfId="0" applyFont="1" applyFill="1" applyBorder="1" applyAlignment="1">
      <alignment horizontal="center" vertical="center" textRotation="255" shrinkToFit="1"/>
    </xf>
    <xf numFmtId="0" fontId="23" fillId="0" borderId="46" xfId="0" applyFont="1" applyFill="1" applyBorder="1" applyAlignment="1">
      <alignment horizontal="center" vertical="center" textRotation="255" shrinkToFit="1"/>
    </xf>
    <xf numFmtId="0" fontId="4" fillId="24" borderId="97" xfId="0" applyFont="1" applyFill="1" applyBorder="1" applyAlignment="1">
      <alignment horizontal="center" vertical="center" textRotation="255"/>
    </xf>
    <xf numFmtId="0" fontId="4" fillId="24" borderId="15" xfId="0" applyFont="1" applyFill="1" applyBorder="1" applyAlignment="1">
      <alignment horizontal="center" vertical="center" textRotation="255"/>
    </xf>
    <xf numFmtId="38" fontId="29" fillId="0" borderId="40" xfId="0" applyNumberFormat="1" applyFont="1" applyFill="1" applyBorder="1" applyAlignment="1">
      <alignment vertical="center"/>
    </xf>
    <xf numFmtId="49" fontId="23" fillId="0" borderId="35" xfId="0" applyNumberFormat="1" applyFont="1" applyFill="1" applyBorder="1" applyAlignment="1">
      <alignment horizontal="center" vertical="center" textRotation="255"/>
    </xf>
    <xf numFmtId="49" fontId="23" fillId="0" borderId="46" xfId="0" applyNumberFormat="1" applyFont="1" applyFill="1" applyBorder="1" applyAlignment="1">
      <alignment horizontal="center" vertical="center" textRotation="255"/>
    </xf>
    <xf numFmtId="0" fontId="23" fillId="0" borderId="45" xfId="0" applyFont="1" applyFill="1" applyBorder="1" applyAlignment="1">
      <alignment horizontal="center" vertical="center" textRotation="255"/>
    </xf>
    <xf numFmtId="0" fontId="23" fillId="0" borderId="46" xfId="0" applyFont="1" applyFill="1" applyBorder="1" applyAlignment="1">
      <alignment horizontal="center" vertical="center" textRotation="255"/>
    </xf>
    <xf numFmtId="0" fontId="31" fillId="0" borderId="46" xfId="0" applyFont="1" applyFill="1" applyBorder="1" applyAlignment="1" applyProtection="1">
      <alignment horizontal="center" vertical="center" textRotation="255"/>
      <protection locked="0"/>
    </xf>
    <xf numFmtId="38" fontId="21" fillId="0" borderId="44" xfId="52" applyFont="1" applyFill="1" applyBorder="1" applyAlignment="1">
      <alignment vertical="center" shrinkToFit="1"/>
    </xf>
    <xf numFmtId="0" fontId="0" fillId="0" borderId="19" xfId="0" applyBorder="1" applyAlignment="1">
      <alignment vertical="center" shrinkToFit="1"/>
    </xf>
    <xf numFmtId="0" fontId="0" fillId="0" borderId="52" xfId="0" applyBorder="1" applyAlignment="1">
      <alignment vertical="center" shrinkToFit="1"/>
    </xf>
    <xf numFmtId="38" fontId="21" fillId="0" borderId="44" xfId="52" applyFont="1" applyBorder="1" applyAlignment="1">
      <alignment horizontal="left" vertical="center" shrinkToFit="1"/>
    </xf>
    <xf numFmtId="38" fontId="21" fillId="0" borderId="19" xfId="52" applyFont="1" applyBorder="1" applyAlignment="1">
      <alignment horizontal="left" vertical="center" shrinkToFit="1"/>
    </xf>
    <xf numFmtId="38" fontId="21" fillId="0" borderId="52" xfId="52" applyFont="1" applyBorder="1" applyAlignment="1">
      <alignment horizontal="left" vertical="center" shrinkToFit="1"/>
    </xf>
    <xf numFmtId="0" fontId="23" fillId="0" borderId="0" xfId="0" applyFont="1" applyFill="1" applyAlignment="1">
      <alignment horizontal="center" vertical="center" textRotation="255"/>
    </xf>
    <xf numFmtId="0" fontId="4" fillId="24" borderId="0" xfId="0" applyFont="1" applyFill="1" applyAlignment="1">
      <alignment horizontal="center" vertical="top" textRotation="255"/>
    </xf>
    <xf numFmtId="0" fontId="35" fillId="0" borderId="19" xfId="0" applyFont="1" applyFill="1" applyBorder="1" applyAlignment="1">
      <alignment horizontal="center" vertical="center"/>
    </xf>
    <xf numFmtId="38" fontId="29" fillId="0" borderId="40" xfId="52" applyNumberFormat="1" applyFont="1" applyFill="1" applyBorder="1" applyAlignment="1">
      <alignment vertical="center"/>
    </xf>
    <xf numFmtId="0" fontId="21" fillId="0" borderId="19" xfId="0" applyFont="1" applyFill="1" applyBorder="1" applyAlignment="1">
      <alignment vertical="center"/>
    </xf>
    <xf numFmtId="0" fontId="0" fillId="0" borderId="19" xfId="0" applyBorder="1" applyAlignment="1">
      <alignment vertical="center"/>
    </xf>
    <xf numFmtId="0" fontId="21" fillId="0" borderId="53" xfId="0" applyFont="1" applyFill="1" applyBorder="1" applyAlignment="1">
      <alignment horizontal="left" vertical="center" shrinkToFit="1"/>
    </xf>
    <xf numFmtId="0" fontId="21" fillId="0" borderId="24" xfId="0" applyFont="1" applyFill="1" applyBorder="1" applyAlignment="1">
      <alignment horizontal="left" vertical="center" shrinkToFit="1"/>
    </xf>
    <xf numFmtId="0" fontId="21" fillId="0" borderId="48" xfId="0" applyFont="1" applyFill="1" applyBorder="1" applyAlignment="1">
      <alignment horizontal="left" vertical="center" shrinkToFit="1"/>
    </xf>
    <xf numFmtId="38" fontId="21" fillId="0" borderId="41" xfId="52" applyFont="1" applyBorder="1" applyAlignment="1">
      <alignment horizontal="left" vertical="center"/>
    </xf>
    <xf numFmtId="38" fontId="21" fillId="0" borderId="22" xfId="52" applyFont="1" applyBorder="1" applyAlignment="1">
      <alignment horizontal="left" vertical="center"/>
    </xf>
    <xf numFmtId="38" fontId="21" fillId="0" borderId="51" xfId="52" applyFont="1" applyBorder="1" applyAlignment="1">
      <alignment horizontal="left" vertical="center"/>
    </xf>
    <xf numFmtId="0" fontId="21" fillId="0" borderId="48" xfId="0" applyFont="1" applyFill="1" applyBorder="1" applyAlignment="1" applyProtection="1">
      <alignment vertical="center"/>
      <protection locked="0"/>
    </xf>
    <xf numFmtId="0" fontId="21" fillId="0" borderId="45" xfId="0" applyFont="1" applyFill="1" applyBorder="1" applyAlignment="1" applyProtection="1">
      <alignment vertical="center"/>
      <protection locked="0"/>
    </xf>
    <xf numFmtId="0" fontId="0" fillId="0" borderId="43" xfId="0" applyFont="1" applyFill="1" applyBorder="1" applyAlignment="1">
      <alignment horizontal="center" vertical="center"/>
    </xf>
    <xf numFmtId="0" fontId="21" fillId="0" borderId="49" xfId="0" applyFont="1" applyFill="1" applyBorder="1" applyAlignment="1" applyProtection="1">
      <alignment horizontal="left" vertical="center"/>
      <protection locked="0"/>
    </xf>
    <xf numFmtId="0" fontId="21" fillId="0" borderId="0" xfId="0" applyFont="1" applyFill="1" applyBorder="1" applyAlignment="1" applyProtection="1">
      <alignment horizontal="left" vertical="center"/>
      <protection locked="0"/>
    </xf>
    <xf numFmtId="184" fontId="25" fillId="0" borderId="14" xfId="0" applyNumberFormat="1" applyFont="1" applyFill="1" applyBorder="1" applyAlignment="1" applyProtection="1">
      <alignment horizontal="center" vertical="center"/>
      <protection locked="0"/>
    </xf>
    <xf numFmtId="184" fontId="108" fillId="0" borderId="0" xfId="0" applyNumberFormat="1" applyFont="1" applyBorder="1" applyAlignment="1">
      <alignment vertical="center"/>
    </xf>
    <xf numFmtId="184" fontId="108" fillId="0" borderId="78" xfId="0" applyNumberFormat="1" applyFont="1" applyBorder="1" applyAlignment="1">
      <alignment vertical="center"/>
    </xf>
    <xf numFmtId="184" fontId="108" fillId="0" borderId="33" xfId="0" applyNumberFormat="1" applyFont="1" applyBorder="1" applyAlignment="1">
      <alignment vertical="center"/>
    </xf>
    <xf numFmtId="184" fontId="108" fillId="0" borderId="55" xfId="0" applyNumberFormat="1" applyFont="1" applyBorder="1" applyAlignment="1">
      <alignment vertical="center"/>
    </xf>
    <xf numFmtId="184" fontId="108" fillId="0" borderId="79" xfId="0" applyNumberFormat="1" applyFont="1" applyBorder="1" applyAlignment="1">
      <alignment vertical="center"/>
    </xf>
    <xf numFmtId="0" fontId="107" fillId="24" borderId="0" xfId="0" applyFont="1" applyFill="1" applyBorder="1" applyAlignment="1">
      <alignment horizontal="center" vertical="center"/>
    </xf>
    <xf numFmtId="179" fontId="53" fillId="0" borderId="0" xfId="0" applyNumberFormat="1" applyFont="1" applyFill="1" applyBorder="1" applyAlignment="1">
      <alignment vertical="center"/>
    </xf>
    <xf numFmtId="0" fontId="24" fillId="0" borderId="31" xfId="0" applyFont="1" applyFill="1" applyBorder="1" applyAlignment="1">
      <alignment horizontal="center" vertical="center" shrinkToFit="1"/>
    </xf>
    <xf numFmtId="0" fontId="23" fillId="0" borderId="31" xfId="0" applyFont="1" applyBorder="1" applyAlignment="1">
      <alignment horizontal="center" vertical="center" shrinkToFit="1"/>
    </xf>
    <xf numFmtId="0" fontId="23" fillId="0" borderId="37" xfId="0" applyFont="1" applyBorder="1" applyAlignment="1">
      <alignment horizontal="center" vertical="center" shrinkToFit="1"/>
    </xf>
    <xf numFmtId="0" fontId="21" fillId="0" borderId="35" xfId="0" applyFont="1" applyFill="1" applyBorder="1" applyAlignment="1">
      <alignment vertical="center"/>
    </xf>
    <xf numFmtId="0" fontId="39" fillId="0" borderId="35" xfId="0" applyFont="1" applyBorder="1" applyAlignment="1">
      <alignment vertical="center"/>
    </xf>
    <xf numFmtId="0" fontId="39" fillId="0" borderId="80" xfId="0" applyFont="1" applyBorder="1" applyAlignment="1">
      <alignment vertical="center"/>
    </xf>
    <xf numFmtId="0" fontId="21" fillId="0" borderId="81" xfId="0" applyFont="1" applyFill="1" applyBorder="1" applyAlignment="1">
      <alignment vertical="center"/>
    </xf>
    <xf numFmtId="0" fontId="39" fillId="0" borderId="54" xfId="0" applyFont="1" applyBorder="1" applyAlignment="1">
      <alignment vertical="center"/>
    </xf>
    <xf numFmtId="0" fontId="21" fillId="0" borderId="22" xfId="0" applyFont="1" applyFill="1" applyBorder="1" applyAlignment="1">
      <alignment vertical="center"/>
    </xf>
    <xf numFmtId="0" fontId="0" fillId="0" borderId="22" xfId="0" applyBorder="1" applyAlignment="1">
      <alignment vertical="center"/>
    </xf>
    <xf numFmtId="20" fontId="25" fillId="0" borderId="75" xfId="0" applyNumberFormat="1" applyFont="1" applyFill="1" applyBorder="1" applyAlignment="1" applyProtection="1">
      <alignment vertical="center" shrinkToFit="1"/>
      <protection locked="0"/>
    </xf>
    <xf numFmtId="20" fontId="25" fillId="0" borderId="43" xfId="0" applyNumberFormat="1" applyFont="1" applyFill="1" applyBorder="1" applyAlignment="1" applyProtection="1">
      <alignment vertical="center" shrinkToFit="1"/>
      <protection locked="0"/>
    </xf>
    <xf numFmtId="20" fontId="25" fillId="0" borderId="30" xfId="0" applyNumberFormat="1" applyFont="1" applyFill="1" applyBorder="1" applyAlignment="1" applyProtection="1">
      <alignment vertical="center" shrinkToFit="1"/>
      <protection locked="0"/>
    </xf>
    <xf numFmtId="20" fontId="25" fillId="0" borderId="40" xfId="0" applyNumberFormat="1" applyFont="1" applyFill="1" applyBorder="1" applyAlignment="1" applyProtection="1">
      <alignment vertical="center" shrinkToFit="1"/>
      <protection locked="0"/>
    </xf>
    <xf numFmtId="0" fontId="21" fillId="0" borderId="45" xfId="0" applyFont="1" applyFill="1" applyBorder="1" applyAlignment="1">
      <alignment vertical="center"/>
    </xf>
    <xf numFmtId="193" fontId="26" fillId="0" borderId="31" xfId="0" applyNumberFormat="1" applyFont="1" applyFill="1" applyBorder="1" applyAlignment="1" applyProtection="1">
      <alignment vertical="center"/>
      <protection locked="0"/>
    </xf>
    <xf numFmtId="193" fontId="42" fillId="0" borderId="31" xfId="0" applyNumberFormat="1" applyFont="1" applyBorder="1" applyAlignment="1">
      <alignment vertical="center"/>
    </xf>
    <xf numFmtId="193" fontId="42" fillId="0" borderId="77" xfId="0" applyNumberFormat="1" applyFont="1" applyBorder="1" applyAlignment="1">
      <alignment vertical="center"/>
    </xf>
    <xf numFmtId="193" fontId="42" fillId="0" borderId="22" xfId="0" applyNumberFormat="1" applyFont="1" applyBorder="1" applyAlignment="1">
      <alignment vertical="center"/>
    </xf>
    <xf numFmtId="193" fontId="42" fillId="0" borderId="56" xfId="0" applyNumberFormat="1" applyFont="1" applyBorder="1" applyAlignment="1">
      <alignment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Followed Hyperlink" xfId="63"/>
    <cellStyle name="良い" xfId="64"/>
  </cellStyles>
  <dxfs count="94">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34"/>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34"/>
        </patternFill>
      </fill>
    </dxf>
    <dxf>
      <fill>
        <patternFill>
          <bgColor indexed="34"/>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34"/>
        </patternFill>
      </fill>
    </dxf>
    <dxf>
      <fill>
        <patternFill>
          <bgColor indexed="13"/>
        </patternFill>
      </fill>
    </dxf>
    <dxf>
      <fill>
        <patternFill>
          <bgColor indexed="13"/>
        </patternFill>
      </fill>
    </dxf>
    <dxf>
      <fill>
        <patternFill>
          <bgColor indexed="13"/>
        </patternFill>
      </fill>
    </dxf>
    <dxf>
      <fill>
        <patternFill>
          <bgColor indexed="34"/>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34"/>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34"/>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34"/>
        </patternFill>
      </fill>
    </dxf>
    <dxf>
      <fill>
        <patternFill>
          <bgColor indexed="34"/>
        </patternFill>
      </fill>
    </dxf>
    <dxf>
      <font>
        <color auto="1"/>
      </font>
      <fill>
        <patternFill>
          <bgColor indexed="13"/>
        </patternFill>
      </fill>
    </dxf>
    <dxf>
      <fill>
        <patternFill>
          <bgColor indexed="1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66</xdr:col>
      <xdr:colOff>76200</xdr:colOff>
      <xdr:row>30</xdr:row>
      <xdr:rowOff>57150</xdr:rowOff>
    </xdr:from>
    <xdr:to>
      <xdr:col>83</xdr:col>
      <xdr:colOff>114300</xdr:colOff>
      <xdr:row>31</xdr:row>
      <xdr:rowOff>85725</xdr:rowOff>
    </xdr:to>
    <xdr:sp fLocksText="0">
      <xdr:nvSpPr>
        <xdr:cNvPr id="1" name="Text Box 1"/>
        <xdr:cNvSpPr txBox="1">
          <a:spLocks noChangeArrowheads="1"/>
        </xdr:cNvSpPr>
      </xdr:nvSpPr>
      <xdr:spPr>
        <a:xfrm>
          <a:off x="8248650" y="6981825"/>
          <a:ext cx="21431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6</xdr:row>
      <xdr:rowOff>0</xdr:rowOff>
    </xdr:from>
    <xdr:to>
      <xdr:col>2</xdr:col>
      <xdr:colOff>0</xdr:colOff>
      <xdr:row>8</xdr:row>
      <xdr:rowOff>0</xdr:rowOff>
    </xdr:to>
    <xdr:grpSp>
      <xdr:nvGrpSpPr>
        <xdr:cNvPr id="1" name="Group 29"/>
        <xdr:cNvGrpSpPr>
          <a:grpSpLocks/>
        </xdr:cNvGrpSpPr>
      </xdr:nvGrpSpPr>
      <xdr:grpSpPr>
        <a:xfrm>
          <a:off x="266700" y="1371600"/>
          <a:ext cx="666750" cy="1066800"/>
          <a:chOff x="292" y="219"/>
          <a:chExt cx="63" cy="109"/>
        </a:xfrm>
        <a:solidFill>
          <a:srgbClr val="FFFFFF"/>
        </a:solidFill>
      </xdr:grpSpPr>
      <xdr:sp>
        <xdr:nvSpPr>
          <xdr:cNvPr id="2" name="Text Box 23"/>
          <xdr:cNvSpPr txBox="1">
            <a:spLocks noChangeArrowheads="1"/>
          </xdr:cNvSpPr>
        </xdr:nvSpPr>
        <xdr:spPr>
          <a:xfrm>
            <a:off x="292" y="219"/>
            <a:ext cx="63" cy="27"/>
          </a:xfrm>
          <a:prstGeom prst="rect">
            <a:avLst/>
          </a:prstGeom>
          <a:solidFill>
            <a:srgbClr val="FFFFFF"/>
          </a:solidFill>
          <a:ln w="3175" cmpd="sng">
            <a:solidFill>
              <a:srgbClr val="333333"/>
            </a:solidFill>
            <a:headEnd type="none"/>
            <a:tailEnd type="none"/>
          </a:ln>
        </xdr:spPr>
        <xdr:txBody>
          <a:bodyPr vertOverflow="clip" wrap="square" lIns="27432" tIns="18288" rIns="27432" bIns="18288" anchor="ctr"/>
          <a:p>
            <a:pPr algn="ctr">
              <a:defRPr/>
            </a:pPr>
            <a:r>
              <a:rPr lang="en-US" cap="none" sz="900" b="0" i="0" u="none" baseline="0">
                <a:solidFill>
                  <a:srgbClr val="000000"/>
                </a:solidFill>
              </a:rPr>
              <a:t>旧築館町</a:t>
            </a:r>
          </a:p>
        </xdr:txBody>
      </xdr:sp>
      <xdr:sp>
        <xdr:nvSpPr>
          <xdr:cNvPr id="3" name="Text Box 24"/>
          <xdr:cNvSpPr txBox="1">
            <a:spLocks noChangeArrowheads="1"/>
          </xdr:cNvSpPr>
        </xdr:nvSpPr>
        <xdr:spPr>
          <a:xfrm>
            <a:off x="292" y="246"/>
            <a:ext cx="63" cy="55"/>
          </a:xfrm>
          <a:prstGeom prst="rect">
            <a:avLst/>
          </a:prstGeom>
          <a:solidFill>
            <a:srgbClr val="FFFFFF"/>
          </a:solidFill>
          <a:ln w="3175" cmpd="sng">
            <a:solidFill>
              <a:srgbClr val="333333"/>
            </a:solidFill>
            <a:headEnd type="none"/>
            <a:tailEnd type="none"/>
          </a:ln>
        </xdr:spPr>
        <xdr:txBody>
          <a:bodyPr vertOverflow="clip" wrap="square" lIns="18288" tIns="18288" rIns="18288" bIns="18288" anchor="ctr"/>
          <a:p>
            <a:pPr algn="ctr">
              <a:defRPr/>
            </a:pPr>
            <a:r>
              <a:rPr lang="en-US" cap="none" sz="800" b="0" i="0" u="none" baseline="0">
                <a:solidFill>
                  <a:srgbClr val="000000"/>
                </a:solidFill>
              </a:rPr>
              <a:t>旧志波姫町</a:t>
            </a:r>
          </a:p>
        </xdr:txBody>
      </xdr:sp>
      <xdr:sp>
        <xdr:nvSpPr>
          <xdr:cNvPr id="4" name="Text Box 25"/>
          <xdr:cNvSpPr txBox="1">
            <a:spLocks noChangeArrowheads="1"/>
          </xdr:cNvSpPr>
        </xdr:nvSpPr>
        <xdr:spPr>
          <a:xfrm>
            <a:off x="292" y="301"/>
            <a:ext cx="63" cy="27"/>
          </a:xfrm>
          <a:prstGeom prst="rect">
            <a:avLst/>
          </a:prstGeom>
          <a:solidFill>
            <a:srgbClr val="FFFFFF"/>
          </a:solidFill>
          <a:ln w="3175" cmpd="sng">
            <a:solidFill>
              <a:srgbClr val="333333"/>
            </a:solidFill>
            <a:headEnd type="none"/>
            <a:tailEnd type="none"/>
          </a:ln>
        </xdr:spPr>
        <xdr:txBody>
          <a:bodyPr vertOverflow="clip" wrap="square" lIns="27432" tIns="18288" rIns="27432" bIns="18288" anchor="ctr"/>
          <a:p>
            <a:pPr algn="ctr">
              <a:defRPr/>
            </a:pPr>
            <a:r>
              <a:rPr lang="en-US" cap="none" sz="900" b="0" i="0" u="none" baseline="0">
                <a:solidFill>
                  <a:srgbClr val="000000"/>
                </a:solidFill>
              </a:rPr>
              <a:t>旧若柳町</a:t>
            </a:r>
          </a:p>
        </xdr:txBody>
      </xdr:sp>
    </xdr:grpSp>
    <xdr:clientData/>
  </xdr:twoCellAnchor>
  <xdr:twoCellAnchor>
    <xdr:from>
      <xdr:col>1</xdr:col>
      <xdr:colOff>0</xdr:colOff>
      <xdr:row>12</xdr:row>
      <xdr:rowOff>0</xdr:rowOff>
    </xdr:from>
    <xdr:to>
      <xdr:col>2</xdr:col>
      <xdr:colOff>0</xdr:colOff>
      <xdr:row>13</xdr:row>
      <xdr:rowOff>0</xdr:rowOff>
    </xdr:to>
    <xdr:grpSp>
      <xdr:nvGrpSpPr>
        <xdr:cNvPr id="5" name="Group 28"/>
        <xdr:cNvGrpSpPr>
          <a:grpSpLocks/>
        </xdr:cNvGrpSpPr>
      </xdr:nvGrpSpPr>
      <xdr:grpSpPr>
        <a:xfrm>
          <a:off x="257175" y="3505200"/>
          <a:ext cx="676275" cy="533400"/>
          <a:chOff x="393" y="218"/>
          <a:chExt cx="64" cy="54"/>
        </a:xfrm>
        <a:solidFill>
          <a:srgbClr val="FFFFFF"/>
        </a:solidFill>
      </xdr:grpSpPr>
      <xdr:sp>
        <xdr:nvSpPr>
          <xdr:cNvPr id="6" name="Text Box 26"/>
          <xdr:cNvSpPr txBox="1">
            <a:spLocks noChangeArrowheads="1"/>
          </xdr:cNvSpPr>
        </xdr:nvSpPr>
        <xdr:spPr>
          <a:xfrm>
            <a:off x="393" y="218"/>
            <a:ext cx="64" cy="27"/>
          </a:xfrm>
          <a:prstGeom prst="rect">
            <a:avLst/>
          </a:prstGeom>
          <a:solidFill>
            <a:srgbClr val="FFFFFF"/>
          </a:solidFill>
          <a:ln w="3175" cmpd="sng">
            <a:solidFill>
              <a:srgbClr val="333333"/>
            </a:solidFill>
            <a:headEnd type="none"/>
            <a:tailEnd type="none"/>
          </a:ln>
        </xdr:spPr>
        <xdr:txBody>
          <a:bodyPr vertOverflow="clip" wrap="square" lIns="27432" tIns="18288" rIns="27432" bIns="18288" anchor="ctr"/>
          <a:p>
            <a:pPr algn="ctr">
              <a:defRPr/>
            </a:pPr>
            <a:r>
              <a:rPr lang="en-US" cap="none" sz="900" b="0" i="0" u="none" baseline="0">
                <a:solidFill>
                  <a:srgbClr val="000000"/>
                </a:solidFill>
              </a:rPr>
              <a:t>旧一迫町</a:t>
            </a:r>
          </a:p>
        </xdr:txBody>
      </xdr:sp>
      <xdr:sp>
        <xdr:nvSpPr>
          <xdr:cNvPr id="7" name="Text Box 27"/>
          <xdr:cNvSpPr txBox="1">
            <a:spLocks noChangeArrowheads="1"/>
          </xdr:cNvSpPr>
        </xdr:nvSpPr>
        <xdr:spPr>
          <a:xfrm>
            <a:off x="393" y="245"/>
            <a:ext cx="64" cy="27"/>
          </a:xfrm>
          <a:prstGeom prst="rect">
            <a:avLst/>
          </a:prstGeom>
          <a:solidFill>
            <a:srgbClr val="FFFFFF"/>
          </a:solidFill>
          <a:ln w="3175" cmpd="sng">
            <a:solidFill>
              <a:srgbClr val="333333"/>
            </a:solidFill>
            <a:headEnd type="none"/>
            <a:tailEnd type="none"/>
          </a:ln>
        </xdr:spPr>
        <xdr:txBody>
          <a:bodyPr vertOverflow="clip" wrap="square" lIns="27432" tIns="18288" rIns="27432" bIns="18288" anchor="ctr"/>
          <a:p>
            <a:pPr algn="ctr">
              <a:defRPr/>
            </a:pPr>
            <a:r>
              <a:rPr lang="en-US" cap="none" sz="900" b="0" i="0" u="none" baseline="0">
                <a:solidFill>
                  <a:srgbClr val="000000"/>
                </a:solidFill>
              </a:rPr>
              <a:t>旧花山村</a:t>
            </a:r>
          </a:p>
        </xdr:txBody>
      </xdr:sp>
    </xdr:grpSp>
    <xdr:clientData/>
  </xdr:twoCellAnchor>
  <xdr:twoCellAnchor>
    <xdr:from>
      <xdr:col>21</xdr:col>
      <xdr:colOff>38100</xdr:colOff>
      <xdr:row>25</xdr:row>
      <xdr:rowOff>47625</xdr:rowOff>
    </xdr:from>
    <xdr:to>
      <xdr:col>27</xdr:col>
      <xdr:colOff>0</xdr:colOff>
      <xdr:row>26</xdr:row>
      <xdr:rowOff>47625</xdr:rowOff>
    </xdr:to>
    <xdr:sp>
      <xdr:nvSpPr>
        <xdr:cNvPr id="8" name="Text Box 5"/>
        <xdr:cNvSpPr txBox="1">
          <a:spLocks noChangeArrowheads="1"/>
        </xdr:cNvSpPr>
      </xdr:nvSpPr>
      <xdr:spPr>
        <a:xfrm>
          <a:off x="8639175" y="6296025"/>
          <a:ext cx="2047875"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宮城県折込広告三社会　</a:t>
          </a:r>
          <a:r>
            <a:rPr lang="en-US" cap="none" sz="1100" b="0" i="0" u="none" baseline="0">
              <a:solidFill>
                <a:srgbClr val="000000"/>
              </a:solidFill>
              <a:latin typeface="ＭＳ 明朝"/>
              <a:ea typeface="ＭＳ 明朝"/>
              <a:cs typeface="ＭＳ 明朝"/>
            </a:rPr>
            <a:t>(15)</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476250</xdr:colOff>
      <xdr:row>32</xdr:row>
      <xdr:rowOff>0</xdr:rowOff>
    </xdr:from>
    <xdr:to>
      <xdr:col>27</xdr:col>
      <xdr:colOff>152400</xdr:colOff>
      <xdr:row>33</xdr:row>
      <xdr:rowOff>76200</xdr:rowOff>
    </xdr:to>
    <xdr:sp>
      <xdr:nvSpPr>
        <xdr:cNvPr id="1" name="Text Box 4"/>
        <xdr:cNvSpPr txBox="1">
          <a:spLocks noChangeArrowheads="1"/>
        </xdr:cNvSpPr>
      </xdr:nvSpPr>
      <xdr:spPr>
        <a:xfrm>
          <a:off x="8877300" y="7667625"/>
          <a:ext cx="2057400" cy="2190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宮城県折込広告三社会　</a:t>
          </a:r>
          <a:r>
            <a:rPr lang="en-US" cap="none" sz="1100" b="0" i="0" u="none" baseline="0">
              <a:solidFill>
                <a:srgbClr val="000000"/>
              </a:solidFill>
              <a:latin typeface="ＭＳ 明朝"/>
              <a:ea typeface="ＭＳ 明朝"/>
              <a:cs typeface="ＭＳ 明朝"/>
            </a:rPr>
            <a:t>(16)</a:t>
          </a:r>
        </a:p>
      </xdr:txBody>
    </xdr:sp>
    <xdr:clientData/>
  </xdr:twoCellAnchor>
  <xdr:twoCellAnchor>
    <xdr:from>
      <xdr:col>1</xdr:col>
      <xdr:colOff>9525</xdr:colOff>
      <xdr:row>20</xdr:row>
      <xdr:rowOff>19050</xdr:rowOff>
    </xdr:from>
    <xdr:to>
      <xdr:col>2</xdr:col>
      <xdr:colOff>9525</xdr:colOff>
      <xdr:row>20</xdr:row>
      <xdr:rowOff>171450</xdr:rowOff>
    </xdr:to>
    <xdr:sp>
      <xdr:nvSpPr>
        <xdr:cNvPr id="2" name="Text Box 24"/>
        <xdr:cNvSpPr txBox="1">
          <a:spLocks noChangeArrowheads="1"/>
        </xdr:cNvSpPr>
      </xdr:nvSpPr>
      <xdr:spPr>
        <a:xfrm>
          <a:off x="238125" y="5057775"/>
          <a:ext cx="676275" cy="152400"/>
        </a:xfrm>
        <a:prstGeom prst="rect">
          <a:avLst/>
        </a:prstGeom>
        <a:solidFill>
          <a:srgbClr val="FFFFFF"/>
        </a:solidFill>
        <a:ln w="3175" cmpd="sng">
          <a:solidFill>
            <a:srgbClr val="333333"/>
          </a:solidFill>
          <a:headEnd type="none"/>
          <a:tailEnd type="none"/>
        </a:ln>
      </xdr:spPr>
      <xdr:txBody>
        <a:bodyPr vertOverflow="clip" wrap="square" lIns="18288" tIns="0" rIns="18288" bIns="18288" anchor="ctr"/>
        <a:p>
          <a:pPr algn="ctr">
            <a:defRPr/>
          </a:pPr>
          <a:r>
            <a:rPr lang="en-US" cap="none" sz="800" b="0" i="0" u="none" baseline="0">
              <a:solidFill>
                <a:srgbClr val="000000"/>
              </a:solidFill>
            </a:rPr>
            <a:t>旧東和町</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371475</xdr:colOff>
      <xdr:row>37</xdr:row>
      <xdr:rowOff>66675</xdr:rowOff>
    </xdr:from>
    <xdr:to>
      <xdr:col>25</xdr:col>
      <xdr:colOff>95250</xdr:colOff>
      <xdr:row>39</xdr:row>
      <xdr:rowOff>133350</xdr:rowOff>
    </xdr:to>
    <xdr:sp>
      <xdr:nvSpPr>
        <xdr:cNvPr id="1" name="Text Box 1"/>
        <xdr:cNvSpPr txBox="1">
          <a:spLocks noChangeArrowheads="1"/>
        </xdr:cNvSpPr>
      </xdr:nvSpPr>
      <xdr:spPr>
        <a:xfrm>
          <a:off x="8458200" y="7143750"/>
          <a:ext cx="2105025" cy="3333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宮城県折込広告三社会　</a:t>
          </a:r>
          <a:r>
            <a:rPr lang="en-US" cap="none" sz="1100" b="0" i="0" u="none" baseline="0">
              <a:solidFill>
                <a:srgbClr val="000000"/>
              </a:solidFill>
              <a:latin typeface="ＭＳ 明朝"/>
              <a:ea typeface="ＭＳ 明朝"/>
              <a:cs typeface="ＭＳ 明朝"/>
            </a:rPr>
            <a:t>(17)</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38100</xdr:colOff>
      <xdr:row>37</xdr:row>
      <xdr:rowOff>38100</xdr:rowOff>
    </xdr:from>
    <xdr:to>
      <xdr:col>17</xdr:col>
      <xdr:colOff>390525</xdr:colOff>
      <xdr:row>38</xdr:row>
      <xdr:rowOff>95250</xdr:rowOff>
    </xdr:to>
    <xdr:sp>
      <xdr:nvSpPr>
        <xdr:cNvPr id="1" name="Text Box 6"/>
        <xdr:cNvSpPr txBox="1">
          <a:spLocks noChangeArrowheads="1"/>
        </xdr:cNvSpPr>
      </xdr:nvSpPr>
      <xdr:spPr>
        <a:xfrm>
          <a:off x="8953500" y="7381875"/>
          <a:ext cx="2047875"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宮城県折込広告三社会　</a:t>
          </a:r>
          <a:r>
            <a:rPr lang="en-US" cap="none" sz="1100" b="0" i="0" u="none" baseline="0">
              <a:solidFill>
                <a:srgbClr val="000000"/>
              </a:solidFill>
              <a:latin typeface="ＭＳ 明朝"/>
              <a:ea typeface="ＭＳ 明朝"/>
              <a:cs typeface="ＭＳ 明朝"/>
            </a:rPr>
            <a:t>(07)</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342900</xdr:colOff>
      <xdr:row>33</xdr:row>
      <xdr:rowOff>104775</xdr:rowOff>
    </xdr:from>
    <xdr:to>
      <xdr:col>25</xdr:col>
      <xdr:colOff>57150</xdr:colOff>
      <xdr:row>35</xdr:row>
      <xdr:rowOff>38100</xdr:rowOff>
    </xdr:to>
    <xdr:sp>
      <xdr:nvSpPr>
        <xdr:cNvPr id="1" name="Text Box 4"/>
        <xdr:cNvSpPr txBox="1">
          <a:spLocks noChangeArrowheads="1"/>
        </xdr:cNvSpPr>
      </xdr:nvSpPr>
      <xdr:spPr>
        <a:xfrm>
          <a:off x="8467725" y="7115175"/>
          <a:ext cx="2076450"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宮城県折込広告三社会　</a:t>
          </a:r>
          <a:r>
            <a:rPr lang="en-US" cap="none" sz="1100" b="0" i="0" u="none" baseline="0">
              <a:solidFill>
                <a:srgbClr val="000000"/>
              </a:solidFill>
              <a:latin typeface="ＭＳ 明朝"/>
              <a:ea typeface="ＭＳ 明朝"/>
              <a:cs typeface="ＭＳ 明朝"/>
            </a:rPr>
            <a:t>(08)</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400050</xdr:colOff>
      <xdr:row>36</xdr:row>
      <xdr:rowOff>85725</xdr:rowOff>
    </xdr:from>
    <xdr:to>
      <xdr:col>25</xdr:col>
      <xdr:colOff>95250</xdr:colOff>
      <xdr:row>38</xdr:row>
      <xdr:rowOff>28575</xdr:rowOff>
    </xdr:to>
    <xdr:sp>
      <xdr:nvSpPr>
        <xdr:cNvPr id="1" name="Text Box 10"/>
        <xdr:cNvSpPr txBox="1">
          <a:spLocks noChangeArrowheads="1"/>
        </xdr:cNvSpPr>
      </xdr:nvSpPr>
      <xdr:spPr>
        <a:xfrm>
          <a:off x="8496300" y="7477125"/>
          <a:ext cx="2047875" cy="2476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宮城県折込広告三社会　</a:t>
          </a:r>
          <a:r>
            <a:rPr lang="en-US" cap="none" sz="1100" b="0" i="0" u="none" baseline="0">
              <a:solidFill>
                <a:srgbClr val="000000"/>
              </a:solidFill>
              <a:latin typeface="ＭＳ 明朝"/>
              <a:ea typeface="ＭＳ 明朝"/>
              <a:cs typeface="ＭＳ 明朝"/>
            </a:rPr>
            <a:t>(09)</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247650</xdr:colOff>
      <xdr:row>31</xdr:row>
      <xdr:rowOff>57150</xdr:rowOff>
    </xdr:from>
    <xdr:to>
      <xdr:col>25</xdr:col>
      <xdr:colOff>66675</xdr:colOff>
      <xdr:row>32</xdr:row>
      <xdr:rowOff>123825</xdr:rowOff>
    </xdr:to>
    <xdr:sp>
      <xdr:nvSpPr>
        <xdr:cNvPr id="1" name="Text Box 11"/>
        <xdr:cNvSpPr txBox="1">
          <a:spLocks noChangeArrowheads="1"/>
        </xdr:cNvSpPr>
      </xdr:nvSpPr>
      <xdr:spPr>
        <a:xfrm>
          <a:off x="8305800" y="6581775"/>
          <a:ext cx="2133600"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宮城県折込広告三社会　</a:t>
          </a:r>
          <a:r>
            <a:rPr lang="en-US" cap="none" sz="1100" b="0" i="0" u="none" baseline="0">
              <a:solidFill>
                <a:srgbClr val="000000"/>
              </a:solidFill>
              <a:latin typeface="ＭＳ 明朝"/>
              <a:ea typeface="ＭＳ 明朝"/>
              <a:cs typeface="ＭＳ 明朝"/>
            </a:rPr>
            <a:t>(10)</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18</xdr:row>
      <xdr:rowOff>0</xdr:rowOff>
    </xdr:from>
    <xdr:to>
      <xdr:col>2</xdr:col>
      <xdr:colOff>0</xdr:colOff>
      <xdr:row>21</xdr:row>
      <xdr:rowOff>0</xdr:rowOff>
    </xdr:to>
    <xdr:grpSp>
      <xdr:nvGrpSpPr>
        <xdr:cNvPr id="1" name="Group 69"/>
        <xdr:cNvGrpSpPr>
          <a:grpSpLocks/>
        </xdr:cNvGrpSpPr>
      </xdr:nvGrpSpPr>
      <xdr:grpSpPr>
        <a:xfrm>
          <a:off x="257175" y="4562475"/>
          <a:ext cx="676275" cy="971550"/>
          <a:chOff x="27" y="479"/>
          <a:chExt cx="53" cy="102"/>
        </a:xfrm>
        <a:solidFill>
          <a:srgbClr val="FFFFFF"/>
        </a:solidFill>
      </xdr:grpSpPr>
      <xdr:sp>
        <xdr:nvSpPr>
          <xdr:cNvPr id="2" name="Text Box 46"/>
          <xdr:cNvSpPr txBox="1">
            <a:spLocks noChangeArrowheads="1"/>
          </xdr:cNvSpPr>
        </xdr:nvSpPr>
        <xdr:spPr>
          <a:xfrm>
            <a:off x="27" y="498"/>
            <a:ext cx="53" cy="64"/>
          </a:xfrm>
          <a:prstGeom prst="rect">
            <a:avLst/>
          </a:prstGeom>
          <a:solidFill>
            <a:srgbClr val="FFFFFF"/>
          </a:solidFill>
          <a:ln w="3175" cmpd="sng">
            <a:solidFill>
              <a:srgbClr val="333333"/>
            </a:solidFill>
            <a:headEnd type="none"/>
            <a:tailEnd type="none"/>
          </a:ln>
        </xdr:spPr>
        <xdr:txBody>
          <a:bodyPr vertOverflow="clip" wrap="square" lIns="27432" tIns="18288" rIns="27432" bIns="18288" anchor="ctr"/>
          <a:p>
            <a:pPr algn="ctr">
              <a:defRPr/>
            </a:pPr>
            <a:r>
              <a:rPr lang="en-US" cap="none" sz="900" b="0" i="0" u="none" baseline="0">
                <a:solidFill>
                  <a:srgbClr val="000000"/>
                </a:solidFill>
              </a:rPr>
              <a:t>大和町</a:t>
            </a:r>
          </a:p>
        </xdr:txBody>
      </xdr:sp>
      <xdr:sp>
        <xdr:nvSpPr>
          <xdr:cNvPr id="3" name="Text Box 47"/>
          <xdr:cNvSpPr txBox="1">
            <a:spLocks noChangeArrowheads="1"/>
          </xdr:cNvSpPr>
        </xdr:nvSpPr>
        <xdr:spPr>
          <a:xfrm>
            <a:off x="27" y="479"/>
            <a:ext cx="53" cy="19"/>
          </a:xfrm>
          <a:prstGeom prst="rect">
            <a:avLst/>
          </a:prstGeom>
          <a:solidFill>
            <a:srgbClr val="FFFFFF"/>
          </a:solidFill>
          <a:ln w="3175" cmpd="sng">
            <a:solidFill>
              <a:srgbClr val="333333"/>
            </a:solidFill>
            <a:headEnd type="none"/>
            <a:tailEnd type="none"/>
          </a:ln>
        </xdr:spPr>
        <xdr:txBody>
          <a:bodyPr vertOverflow="clip" wrap="square" lIns="27432" tIns="18288" rIns="27432" bIns="18288" anchor="ctr"/>
          <a:p>
            <a:pPr algn="ctr">
              <a:defRPr/>
            </a:pPr>
            <a:r>
              <a:rPr lang="en-US" cap="none" sz="900" b="0" i="0" u="none" baseline="0">
                <a:solidFill>
                  <a:srgbClr val="000000"/>
                </a:solidFill>
              </a:rPr>
              <a:t>大衡村</a:t>
            </a:r>
          </a:p>
        </xdr:txBody>
      </xdr:sp>
      <xdr:sp>
        <xdr:nvSpPr>
          <xdr:cNvPr id="4" name="Text Box 47"/>
          <xdr:cNvSpPr txBox="1">
            <a:spLocks noChangeArrowheads="1"/>
          </xdr:cNvSpPr>
        </xdr:nvSpPr>
        <xdr:spPr>
          <a:xfrm>
            <a:off x="27" y="562"/>
            <a:ext cx="53" cy="19"/>
          </a:xfrm>
          <a:prstGeom prst="rect">
            <a:avLst/>
          </a:prstGeom>
          <a:solidFill>
            <a:srgbClr val="FFFFFF"/>
          </a:solidFill>
          <a:ln w="3175" cmpd="sng">
            <a:solidFill>
              <a:srgbClr val="333333"/>
            </a:solidFill>
            <a:headEnd type="none"/>
            <a:tailEnd type="none"/>
          </a:ln>
        </xdr:spPr>
        <xdr:txBody>
          <a:bodyPr vertOverflow="clip" wrap="square" lIns="27432" tIns="18288" rIns="27432" bIns="18288" anchor="ctr"/>
          <a:p>
            <a:pPr algn="ctr">
              <a:defRPr/>
            </a:pPr>
            <a:r>
              <a:rPr lang="en-US" cap="none" sz="900" b="0" i="0" u="none" baseline="0">
                <a:solidFill>
                  <a:srgbClr val="000000"/>
                </a:solidFill>
              </a:rPr>
              <a:t>富谷町</a:t>
            </a:r>
          </a:p>
        </xdr:txBody>
      </xdr:sp>
    </xdr:grpSp>
    <xdr:clientData/>
  </xdr:twoCellAnchor>
  <xdr:twoCellAnchor>
    <xdr:from>
      <xdr:col>21</xdr:col>
      <xdr:colOff>142875</xdr:colOff>
      <xdr:row>30</xdr:row>
      <xdr:rowOff>66675</xdr:rowOff>
    </xdr:from>
    <xdr:to>
      <xdr:col>25</xdr:col>
      <xdr:colOff>581025</xdr:colOff>
      <xdr:row>32</xdr:row>
      <xdr:rowOff>19050</xdr:rowOff>
    </xdr:to>
    <xdr:sp>
      <xdr:nvSpPr>
        <xdr:cNvPr id="5" name="Text Box 4"/>
        <xdr:cNvSpPr txBox="1">
          <a:spLocks noChangeArrowheads="1"/>
        </xdr:cNvSpPr>
      </xdr:nvSpPr>
      <xdr:spPr>
        <a:xfrm>
          <a:off x="9001125" y="7467600"/>
          <a:ext cx="2295525" cy="2286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宮城県折込広告三社会　</a:t>
          </a:r>
          <a:r>
            <a:rPr lang="en-US" cap="none" sz="1100" b="0" i="0" u="none" baseline="0">
              <a:solidFill>
                <a:srgbClr val="000000"/>
              </a:solidFill>
              <a:latin typeface="ＭＳ 明朝"/>
              <a:ea typeface="ＭＳ 明朝"/>
              <a:cs typeface="ＭＳ 明朝"/>
            </a:rPr>
            <a:t>(11)</a:t>
          </a:r>
        </a:p>
      </xdr:txBody>
    </xdr:sp>
    <xdr:clientData/>
  </xdr:twoCellAnchor>
  <xdr:twoCellAnchor>
    <xdr:from>
      <xdr:col>0</xdr:col>
      <xdr:colOff>0</xdr:colOff>
      <xdr:row>18</xdr:row>
      <xdr:rowOff>0</xdr:rowOff>
    </xdr:from>
    <xdr:to>
      <xdr:col>2</xdr:col>
      <xdr:colOff>9525</xdr:colOff>
      <xdr:row>21</xdr:row>
      <xdr:rowOff>9525</xdr:rowOff>
    </xdr:to>
    <xdr:grpSp>
      <xdr:nvGrpSpPr>
        <xdr:cNvPr id="6" name="Group 11"/>
        <xdr:cNvGrpSpPr>
          <a:grpSpLocks/>
        </xdr:cNvGrpSpPr>
      </xdr:nvGrpSpPr>
      <xdr:grpSpPr>
        <a:xfrm>
          <a:off x="0" y="4562475"/>
          <a:ext cx="942975" cy="981075"/>
          <a:chOff x="0" y="479"/>
          <a:chExt cx="99" cy="103"/>
        </a:xfrm>
        <a:solidFill>
          <a:srgbClr val="FFFFFF"/>
        </a:solidFill>
      </xdr:grpSpPr>
      <xdr:sp>
        <xdr:nvSpPr>
          <xdr:cNvPr id="7" name="Text Box 46"/>
          <xdr:cNvSpPr txBox="1">
            <a:spLocks noChangeArrowheads="1"/>
          </xdr:cNvSpPr>
        </xdr:nvSpPr>
        <xdr:spPr>
          <a:xfrm>
            <a:off x="26" y="499"/>
            <a:ext cx="73" cy="64"/>
          </a:xfrm>
          <a:prstGeom prst="rect">
            <a:avLst/>
          </a:prstGeom>
          <a:solidFill>
            <a:srgbClr val="FFFFFF"/>
          </a:solidFill>
          <a:ln w="3175" cmpd="sng">
            <a:solidFill>
              <a:srgbClr val="333333"/>
            </a:solidFill>
            <a:headEnd type="none"/>
            <a:tailEnd type="none"/>
          </a:ln>
        </xdr:spPr>
        <xdr:txBody>
          <a:bodyPr vertOverflow="clip" wrap="square" lIns="27432" tIns="18288" rIns="27432" bIns="18288" anchor="ctr"/>
          <a:p>
            <a:pPr algn="ctr">
              <a:defRPr/>
            </a:pPr>
            <a:r>
              <a:rPr lang="en-US" cap="none" sz="900" b="0" i="0" u="none" baseline="0">
                <a:solidFill>
                  <a:srgbClr val="000000"/>
                </a:solidFill>
              </a:rPr>
              <a:t>大和町</a:t>
            </a:r>
          </a:p>
        </xdr:txBody>
      </xdr:sp>
      <xdr:sp>
        <xdr:nvSpPr>
          <xdr:cNvPr id="8" name="Text Box 47"/>
          <xdr:cNvSpPr txBox="1">
            <a:spLocks noChangeArrowheads="1"/>
          </xdr:cNvSpPr>
        </xdr:nvSpPr>
        <xdr:spPr>
          <a:xfrm>
            <a:off x="26" y="479"/>
            <a:ext cx="73" cy="20"/>
          </a:xfrm>
          <a:prstGeom prst="rect">
            <a:avLst/>
          </a:prstGeom>
          <a:solidFill>
            <a:srgbClr val="FFFFFF"/>
          </a:solidFill>
          <a:ln w="3175" cmpd="sng">
            <a:solidFill>
              <a:srgbClr val="333333"/>
            </a:solidFill>
            <a:headEnd type="none"/>
            <a:tailEnd type="none"/>
          </a:ln>
        </xdr:spPr>
        <xdr:txBody>
          <a:bodyPr vertOverflow="clip" wrap="square" lIns="27432" tIns="18288" rIns="27432" bIns="18288" anchor="ctr"/>
          <a:p>
            <a:pPr algn="ctr">
              <a:defRPr/>
            </a:pPr>
            <a:r>
              <a:rPr lang="en-US" cap="none" sz="900" b="0" i="0" u="none" baseline="0">
                <a:solidFill>
                  <a:srgbClr val="000000"/>
                </a:solidFill>
              </a:rPr>
              <a:t>大衡村</a:t>
            </a:r>
          </a:p>
        </xdr:txBody>
      </xdr:sp>
      <xdr:sp>
        <xdr:nvSpPr>
          <xdr:cNvPr id="9" name="Text Box 47"/>
          <xdr:cNvSpPr txBox="1">
            <a:spLocks noChangeArrowheads="1"/>
          </xdr:cNvSpPr>
        </xdr:nvSpPr>
        <xdr:spPr>
          <a:xfrm>
            <a:off x="0" y="562"/>
            <a:ext cx="98" cy="20"/>
          </a:xfrm>
          <a:prstGeom prst="rect">
            <a:avLst/>
          </a:prstGeom>
          <a:solidFill>
            <a:srgbClr val="FFFFFF"/>
          </a:solidFill>
          <a:ln w="3175" cmpd="sng">
            <a:solidFill>
              <a:srgbClr val="333333"/>
            </a:solidFill>
            <a:headEnd type="none"/>
            <a:tailEnd type="none"/>
          </a:ln>
        </xdr:spPr>
        <xdr:txBody>
          <a:bodyPr vertOverflow="clip" wrap="square" lIns="27432" tIns="18288" rIns="27432" bIns="18288" anchor="ctr"/>
          <a:p>
            <a:pPr algn="ctr">
              <a:defRPr/>
            </a:pPr>
            <a:r>
              <a:rPr lang="en-US" cap="none" sz="900" b="0" i="0" u="none" baseline="0">
                <a:solidFill>
                  <a:srgbClr val="000000"/>
                </a:solidFill>
              </a:rPr>
              <a:t>富谷市</a:t>
            </a:r>
          </a:p>
        </xdr:txBody>
      </xdr:sp>
    </xdr:grpSp>
    <xdr:clientData/>
  </xdr:twoCellAnchor>
  <xdr:twoCellAnchor>
    <xdr:from>
      <xdr:col>13</xdr:col>
      <xdr:colOff>190500</xdr:colOff>
      <xdr:row>17</xdr:row>
      <xdr:rowOff>104775</xdr:rowOff>
    </xdr:from>
    <xdr:to>
      <xdr:col>25</xdr:col>
      <xdr:colOff>28575</xdr:colOff>
      <xdr:row>20</xdr:row>
      <xdr:rowOff>28575</xdr:rowOff>
    </xdr:to>
    <xdr:sp>
      <xdr:nvSpPr>
        <xdr:cNvPr id="10" name="吹き出し: 四角形 1"/>
        <xdr:cNvSpPr>
          <a:spLocks/>
        </xdr:cNvSpPr>
      </xdr:nvSpPr>
      <xdr:spPr>
        <a:xfrm>
          <a:off x="5715000" y="4400550"/>
          <a:ext cx="5029200" cy="809625"/>
        </a:xfrm>
        <a:prstGeom prst="wedgeRectCallout">
          <a:avLst>
            <a:gd name="adj1" fmla="val 29902"/>
            <a:gd name="adj2" fmla="val -156069"/>
          </a:avLst>
        </a:prstGeom>
        <a:solidFill>
          <a:srgbClr val="FFFFFF"/>
        </a:solidFill>
        <a:ln w="25400" cmpd="sng">
          <a:solidFill>
            <a:srgbClr val="000000"/>
          </a:solidFill>
          <a:headEnd type="none"/>
          <a:tailEnd type="none"/>
        </a:ln>
      </xdr:spPr>
      <xdr:txBody>
        <a:bodyPr vertOverflow="clip" wrap="square" lIns="91440" tIns="0" rIns="91440" bIns="0" anchor="ctr"/>
        <a:p>
          <a:pPr algn="l">
            <a:defRPr/>
          </a:pPr>
          <a:r>
            <a:rPr lang="en-US" cap="none" sz="900" b="0" i="0" u="none" baseline="0">
              <a:solidFill>
                <a:srgbClr val="000000"/>
              </a:solidFill>
              <a:latin typeface="ＭＳ Ｐゴシック"/>
              <a:ea typeface="ＭＳ Ｐゴシック"/>
              <a:cs typeface="ＭＳ Ｐゴシック"/>
            </a:rPr>
            <a:t>※2024</a:t>
          </a:r>
          <a:r>
            <a:rPr lang="en-US" cap="none" sz="900" b="0" i="0" u="none" baseline="0">
              <a:solidFill>
                <a:srgbClr val="000000"/>
              </a:solidFill>
              <a:latin typeface="ＭＳ Ｐゴシック"/>
              <a:ea typeface="ＭＳ Ｐゴシック"/>
              <a:cs typeface="ＭＳ Ｐゴシック"/>
            </a:rPr>
            <a:t>年</a:t>
          </a:r>
          <a:r>
            <a:rPr lang="en-US" cap="none" sz="900" b="0" i="0" u="none" baseline="0">
              <a:solidFill>
                <a:srgbClr val="000000"/>
              </a:solidFill>
              <a:latin typeface="ＭＳ Ｐゴシック"/>
              <a:ea typeface="ＭＳ Ｐゴシック"/>
              <a:cs typeface="ＭＳ Ｐゴシック"/>
            </a:rPr>
            <a:t>4</a:t>
          </a:r>
          <a:r>
            <a:rPr lang="en-US" cap="none" sz="900" b="0" i="0" u="none" baseline="0">
              <a:solidFill>
                <a:srgbClr val="000000"/>
              </a:solidFill>
              <a:latin typeface="ＭＳ Ｐゴシック"/>
              <a:ea typeface="ＭＳ Ｐゴシック"/>
              <a:cs typeface="ＭＳ Ｐゴシック"/>
            </a:rPr>
            <a:t>月</a:t>
          </a:r>
          <a:r>
            <a:rPr lang="en-US" cap="none" sz="900" b="0" i="0" u="none" baseline="0">
              <a:solidFill>
                <a:srgbClr val="000000"/>
              </a:solidFill>
              <a:latin typeface="ＭＳ Ｐゴシック"/>
              <a:ea typeface="ＭＳ Ｐゴシック"/>
              <a:cs typeface="ＭＳ Ｐゴシック"/>
            </a:rPr>
            <a:t>1</a:t>
          </a:r>
          <a:r>
            <a:rPr lang="en-US" cap="none" sz="900" b="0" i="0" u="none" baseline="0">
              <a:solidFill>
                <a:srgbClr val="000000"/>
              </a:solidFill>
              <a:latin typeface="ＭＳ Ｐゴシック"/>
              <a:ea typeface="ＭＳ Ｐゴシック"/>
              <a:cs typeface="ＭＳ Ｐゴシック"/>
            </a:rPr>
            <a:t>日折込分から産経新聞塩釜・多賀城店が廃店となり、読売新聞塩釜店、</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河北新報本塩釜店、河北新報塩釜南部店、河北新報多賀城店、河北新報七ヶ浜店へ移管となり</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ます。尚、河北新報本塩釜・塩釜南店の管轄地区は多賀城市の一部となります。</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移管となった地区（計</a:t>
          </a:r>
          <a:r>
            <a:rPr lang="en-US" cap="none" sz="900" b="0" i="0" u="none" baseline="0">
              <a:solidFill>
                <a:srgbClr val="000000"/>
              </a:solidFill>
              <a:latin typeface="ＭＳ Ｐゴシック"/>
              <a:ea typeface="ＭＳ Ｐゴシック"/>
              <a:cs typeface="ＭＳ Ｐゴシック"/>
            </a:rPr>
            <a:t>1,050</a:t>
          </a:r>
          <a:r>
            <a:rPr lang="en-US" cap="none" sz="900" b="0" i="0" u="none" baseline="0">
              <a:solidFill>
                <a:srgbClr val="000000"/>
              </a:solidFill>
              <a:latin typeface="ＭＳ Ｐゴシック"/>
              <a:ea typeface="ＭＳ Ｐゴシック"/>
              <a:cs typeface="ＭＳ Ｐゴシック"/>
            </a:rPr>
            <a:t>部）は</a:t>
          </a:r>
          <a:r>
            <a:rPr lang="en-US" cap="none" sz="900" b="0" i="0" u="none" baseline="0">
              <a:solidFill>
                <a:srgbClr val="000000"/>
              </a:solidFill>
              <a:latin typeface="ＭＳ Ｐゴシック"/>
              <a:ea typeface="ＭＳ Ｐゴシック"/>
              <a:cs typeface="ＭＳ Ｐゴシック"/>
            </a:rPr>
            <a:t>2024</a:t>
          </a:r>
          <a:r>
            <a:rPr lang="en-US" cap="none" sz="900" b="0" i="0" u="none" baseline="0">
              <a:solidFill>
                <a:srgbClr val="000000"/>
              </a:solidFill>
              <a:latin typeface="ＭＳ Ｐゴシック"/>
              <a:ea typeface="ＭＳ Ｐゴシック"/>
              <a:cs typeface="ＭＳ Ｐゴシック"/>
            </a:rPr>
            <a:t>年</a:t>
          </a:r>
          <a:r>
            <a:rPr lang="en-US" cap="none" sz="900" b="0" i="0" u="none" baseline="0">
              <a:solidFill>
                <a:srgbClr val="000000"/>
              </a:solidFill>
              <a:latin typeface="ＭＳ Ｐゴシック"/>
              <a:ea typeface="ＭＳ Ｐゴシック"/>
              <a:cs typeface="ＭＳ Ｐゴシック"/>
            </a:rPr>
            <a:t>7</a:t>
          </a:r>
          <a:r>
            <a:rPr lang="en-US" cap="none" sz="900" b="0" i="0" u="none" baseline="0">
              <a:solidFill>
                <a:srgbClr val="000000"/>
              </a:solidFill>
              <a:latin typeface="ＭＳ Ｐゴシック"/>
              <a:ea typeface="ＭＳ Ｐゴシック"/>
              <a:cs typeface="ＭＳ Ｐゴシック"/>
            </a:rPr>
            <a:t>月</a:t>
          </a:r>
          <a:r>
            <a:rPr lang="en-US" cap="none" sz="900" b="0" i="0" u="none" baseline="0">
              <a:solidFill>
                <a:srgbClr val="000000"/>
              </a:solidFill>
              <a:latin typeface="ＭＳ Ｐゴシック"/>
              <a:ea typeface="ＭＳ Ｐゴシック"/>
              <a:cs typeface="ＭＳ Ｐゴシック"/>
            </a:rPr>
            <a:t>31</a:t>
          </a:r>
          <a:r>
            <a:rPr lang="en-US" cap="none" sz="900" b="0" i="0" u="none" baseline="0">
              <a:solidFill>
                <a:srgbClr val="000000"/>
              </a:solidFill>
              <a:latin typeface="ＭＳ Ｐゴシック"/>
              <a:ea typeface="ＭＳ Ｐゴシック"/>
              <a:cs typeface="ＭＳ Ｐゴシック"/>
            </a:rPr>
            <a:t>日まで、産経新聞のみ媒体指定が可能です。</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0</xdr:rowOff>
    </xdr:from>
    <xdr:to>
      <xdr:col>2</xdr:col>
      <xdr:colOff>0</xdr:colOff>
      <xdr:row>7</xdr:row>
      <xdr:rowOff>0</xdr:rowOff>
    </xdr:to>
    <xdr:grpSp>
      <xdr:nvGrpSpPr>
        <xdr:cNvPr id="1" name="Group 58"/>
        <xdr:cNvGrpSpPr>
          <a:grpSpLocks/>
        </xdr:cNvGrpSpPr>
      </xdr:nvGrpSpPr>
      <xdr:grpSpPr>
        <a:xfrm>
          <a:off x="0" y="1362075"/>
          <a:ext cx="933450" cy="762000"/>
          <a:chOff x="0" y="143"/>
          <a:chExt cx="80" cy="80"/>
        </a:xfrm>
        <a:solidFill>
          <a:srgbClr val="FFFFFF"/>
        </a:solidFill>
      </xdr:grpSpPr>
      <xdr:sp>
        <xdr:nvSpPr>
          <xdr:cNvPr id="2" name="Text Box 23"/>
          <xdr:cNvSpPr txBox="1">
            <a:spLocks noChangeArrowheads="1"/>
          </xdr:cNvSpPr>
        </xdr:nvSpPr>
        <xdr:spPr>
          <a:xfrm>
            <a:off x="27" y="170"/>
            <a:ext cx="53" cy="25"/>
          </a:xfrm>
          <a:prstGeom prst="rect">
            <a:avLst/>
          </a:prstGeom>
          <a:solidFill>
            <a:srgbClr val="FFFFFF"/>
          </a:solidFill>
          <a:ln w="3175" cmpd="sng">
            <a:solidFill>
              <a:srgbClr val="333333"/>
            </a:solidFill>
            <a:headEnd type="none"/>
            <a:tailEnd type="none"/>
          </a:ln>
        </xdr:spPr>
        <xdr:txBody>
          <a:bodyPr vertOverflow="clip" wrap="square" lIns="27432" tIns="18288" rIns="27432" bIns="18288" anchor="ctr"/>
          <a:p>
            <a:pPr algn="ctr">
              <a:defRPr/>
            </a:pPr>
            <a:r>
              <a:rPr lang="en-US" cap="none" sz="900" b="0" i="0" u="none" baseline="0">
                <a:solidFill>
                  <a:srgbClr val="000000"/>
                </a:solidFill>
              </a:rPr>
              <a:t>蔵王町</a:t>
            </a:r>
          </a:p>
        </xdr:txBody>
      </xdr:sp>
      <xdr:sp>
        <xdr:nvSpPr>
          <xdr:cNvPr id="3" name="Text Box 24"/>
          <xdr:cNvSpPr txBox="1">
            <a:spLocks noChangeArrowheads="1"/>
          </xdr:cNvSpPr>
        </xdr:nvSpPr>
        <xdr:spPr>
          <a:xfrm>
            <a:off x="27" y="195"/>
            <a:ext cx="53" cy="28"/>
          </a:xfrm>
          <a:prstGeom prst="rect">
            <a:avLst/>
          </a:prstGeom>
          <a:solidFill>
            <a:srgbClr val="FFFFFF"/>
          </a:solidFill>
          <a:ln w="3175" cmpd="sng">
            <a:solidFill>
              <a:srgbClr val="333333"/>
            </a:solidFill>
            <a:headEnd type="none"/>
            <a:tailEnd type="none"/>
          </a:ln>
        </xdr:spPr>
        <xdr:txBody>
          <a:bodyPr vertOverflow="clip" wrap="square" lIns="18288" tIns="18288" rIns="18288" bIns="18288" anchor="ctr"/>
          <a:p>
            <a:pPr algn="ctr">
              <a:defRPr/>
            </a:pPr>
            <a:r>
              <a:rPr lang="en-US" cap="none" sz="800" b="0" i="0" u="none" baseline="0">
                <a:solidFill>
                  <a:srgbClr val="000000"/>
                </a:solidFill>
              </a:rPr>
              <a:t>七ヶ宿町</a:t>
            </a:r>
          </a:p>
        </xdr:txBody>
      </xdr:sp>
      <xdr:sp>
        <xdr:nvSpPr>
          <xdr:cNvPr id="4" name="Text Box 25"/>
          <xdr:cNvSpPr txBox="1">
            <a:spLocks noChangeArrowheads="1"/>
          </xdr:cNvSpPr>
        </xdr:nvSpPr>
        <xdr:spPr>
          <a:xfrm>
            <a:off x="0" y="170"/>
            <a:ext cx="27" cy="53"/>
          </a:xfrm>
          <a:prstGeom prst="rect">
            <a:avLst/>
          </a:prstGeom>
          <a:solidFill>
            <a:srgbClr val="FFFFFF"/>
          </a:solidFill>
          <a:ln w="3175" cmpd="sng">
            <a:solidFill>
              <a:srgbClr val="333333"/>
            </a:solidFill>
            <a:headEnd type="none"/>
            <a:tailEnd type="none"/>
          </a:ln>
        </xdr:spPr>
        <xdr:txBody>
          <a:bodyPr vertOverflow="clip" wrap="square" lIns="18288" tIns="0" rIns="18288" bIns="0" anchor="ctr" vert="wordArtVertRtl"/>
          <a:p>
            <a:pPr algn="ctr">
              <a:defRPr/>
            </a:pPr>
            <a:r>
              <a:rPr lang="en-US" cap="none" sz="800" b="0" i="0" u="none" baseline="0">
                <a:solidFill>
                  <a:srgbClr val="000000"/>
                </a:solidFill>
              </a:rPr>
              <a:t>刈田郡</a:t>
            </a:r>
          </a:p>
        </xdr:txBody>
      </xdr:sp>
      <xdr:sp>
        <xdr:nvSpPr>
          <xdr:cNvPr id="5" name="Text Box 28"/>
          <xdr:cNvSpPr txBox="1">
            <a:spLocks noChangeArrowheads="1"/>
          </xdr:cNvSpPr>
        </xdr:nvSpPr>
        <xdr:spPr>
          <a:xfrm>
            <a:off x="0" y="143"/>
            <a:ext cx="80" cy="27"/>
          </a:xfrm>
          <a:prstGeom prst="rect">
            <a:avLst/>
          </a:prstGeom>
          <a:solidFill>
            <a:srgbClr val="FFFFFF"/>
          </a:solidFill>
          <a:ln w="3175" cmpd="sng">
            <a:solidFill>
              <a:srgbClr val="000000"/>
            </a:solidFill>
            <a:headEnd type="none"/>
            <a:tailEnd type="none"/>
          </a:ln>
        </xdr:spPr>
        <xdr:txBody>
          <a:bodyPr vertOverflow="clip" wrap="square" lIns="27432" tIns="18288" rIns="27432" bIns="18288" anchor="ctr"/>
          <a:p>
            <a:pPr algn="ctr">
              <a:defRPr/>
            </a:pPr>
            <a:r>
              <a:rPr lang="en-US" cap="none" sz="900" b="0" i="0" u="none" baseline="0">
                <a:solidFill>
                  <a:srgbClr val="000000"/>
                </a:solidFill>
              </a:rPr>
              <a:t>白石市</a:t>
            </a:r>
          </a:p>
        </xdr:txBody>
      </xdr:sp>
    </xdr:grpSp>
    <xdr:clientData/>
  </xdr:twoCellAnchor>
  <xdr:twoCellAnchor>
    <xdr:from>
      <xdr:col>21</xdr:col>
      <xdr:colOff>238125</xdr:colOff>
      <xdr:row>28</xdr:row>
      <xdr:rowOff>85725</xdr:rowOff>
    </xdr:from>
    <xdr:to>
      <xdr:col>27</xdr:col>
      <xdr:colOff>9525</xdr:colOff>
      <xdr:row>29</xdr:row>
      <xdr:rowOff>142875</xdr:rowOff>
    </xdr:to>
    <xdr:sp>
      <xdr:nvSpPr>
        <xdr:cNvPr id="6" name="Text Box 5"/>
        <xdr:cNvSpPr txBox="1">
          <a:spLocks noChangeArrowheads="1"/>
        </xdr:cNvSpPr>
      </xdr:nvSpPr>
      <xdr:spPr>
        <a:xfrm>
          <a:off x="8982075" y="7086600"/>
          <a:ext cx="2047875"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宮城県折込広告三社会　</a:t>
          </a:r>
          <a:r>
            <a:rPr lang="en-US" cap="none" sz="1100" b="0" i="0" u="none" baseline="0">
              <a:solidFill>
                <a:srgbClr val="000000"/>
              </a:solidFill>
              <a:latin typeface="ＭＳ 明朝"/>
              <a:ea typeface="ＭＳ 明朝"/>
              <a:cs typeface="ＭＳ 明朝"/>
            </a:rPr>
            <a:t>(12)</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22</xdr:row>
      <xdr:rowOff>266700</xdr:rowOff>
    </xdr:from>
    <xdr:to>
      <xdr:col>1</xdr:col>
      <xdr:colOff>533400</xdr:colOff>
      <xdr:row>24</xdr:row>
      <xdr:rowOff>257175</xdr:rowOff>
    </xdr:to>
    <xdr:sp>
      <xdr:nvSpPr>
        <xdr:cNvPr id="1" name="Text Box 23"/>
        <xdr:cNvSpPr txBox="1">
          <a:spLocks noChangeArrowheads="1"/>
        </xdr:cNvSpPr>
      </xdr:nvSpPr>
      <xdr:spPr>
        <a:xfrm>
          <a:off x="266700" y="5895975"/>
          <a:ext cx="523875" cy="638175"/>
        </a:xfrm>
        <a:prstGeom prst="rect">
          <a:avLst/>
        </a:prstGeom>
        <a:solidFill>
          <a:srgbClr val="FFFFFF"/>
        </a:solidFill>
        <a:ln w="9525" cmpd="sng">
          <a:noFill/>
        </a:ln>
      </xdr:spPr>
      <xdr:txBody>
        <a:bodyPr vertOverflow="clip" wrap="square" lIns="27432" tIns="18288" rIns="27432" bIns="18288" anchor="ctr"/>
        <a:p>
          <a:pPr algn="ctr">
            <a:defRPr/>
          </a:pPr>
          <a:r>
            <a:rPr lang="en-US" cap="none" sz="900" b="0" i="0" u="none" baseline="0">
              <a:solidFill>
                <a:srgbClr val="000000"/>
              </a:solidFill>
            </a:rPr>
            <a:t>加美町</a:t>
          </a:r>
        </a:p>
      </xdr:txBody>
    </xdr:sp>
    <xdr:clientData/>
  </xdr:twoCellAnchor>
  <xdr:twoCellAnchor>
    <xdr:from>
      <xdr:col>1</xdr:col>
      <xdr:colOff>0</xdr:colOff>
      <xdr:row>22</xdr:row>
      <xdr:rowOff>0</xdr:rowOff>
    </xdr:from>
    <xdr:to>
      <xdr:col>2</xdr:col>
      <xdr:colOff>0</xdr:colOff>
      <xdr:row>22</xdr:row>
      <xdr:rowOff>180975</xdr:rowOff>
    </xdr:to>
    <xdr:sp>
      <xdr:nvSpPr>
        <xdr:cNvPr id="2" name="Text Box 24"/>
        <xdr:cNvSpPr txBox="1">
          <a:spLocks noChangeArrowheads="1"/>
        </xdr:cNvSpPr>
      </xdr:nvSpPr>
      <xdr:spPr>
        <a:xfrm>
          <a:off x="257175" y="5629275"/>
          <a:ext cx="676275" cy="180975"/>
        </a:xfrm>
        <a:prstGeom prst="rect">
          <a:avLst/>
        </a:prstGeom>
        <a:solidFill>
          <a:srgbClr val="FFFFFF"/>
        </a:solidFill>
        <a:ln w="3175" cmpd="sng">
          <a:solidFill>
            <a:srgbClr val="333333"/>
          </a:solidFill>
          <a:headEnd type="none"/>
          <a:tailEnd type="none"/>
        </a:ln>
      </xdr:spPr>
      <xdr:txBody>
        <a:bodyPr vertOverflow="clip" wrap="square" lIns="27432" tIns="18288" rIns="27432" bIns="18288" anchor="ctr"/>
        <a:p>
          <a:pPr algn="ctr">
            <a:defRPr/>
          </a:pPr>
          <a:r>
            <a:rPr lang="en-US" cap="none" sz="900" b="0" i="0" u="none" baseline="0">
              <a:solidFill>
                <a:srgbClr val="000000"/>
              </a:solidFill>
            </a:rPr>
            <a:t>色麻町</a:t>
          </a:r>
        </a:p>
      </xdr:txBody>
    </xdr:sp>
    <xdr:clientData/>
  </xdr:twoCellAnchor>
  <xdr:twoCellAnchor>
    <xdr:from>
      <xdr:col>1</xdr:col>
      <xdr:colOff>9525</xdr:colOff>
      <xdr:row>22</xdr:row>
      <xdr:rowOff>266700</xdr:rowOff>
    </xdr:from>
    <xdr:to>
      <xdr:col>1</xdr:col>
      <xdr:colOff>533400</xdr:colOff>
      <xdr:row>24</xdr:row>
      <xdr:rowOff>257175</xdr:rowOff>
    </xdr:to>
    <xdr:sp>
      <xdr:nvSpPr>
        <xdr:cNvPr id="3" name="Text Box 23"/>
        <xdr:cNvSpPr txBox="1">
          <a:spLocks noChangeArrowheads="1"/>
        </xdr:cNvSpPr>
      </xdr:nvSpPr>
      <xdr:spPr>
        <a:xfrm>
          <a:off x="266700" y="5895975"/>
          <a:ext cx="523875" cy="638175"/>
        </a:xfrm>
        <a:prstGeom prst="rect">
          <a:avLst/>
        </a:prstGeom>
        <a:solidFill>
          <a:srgbClr val="FFFFFF"/>
        </a:solidFill>
        <a:ln w="9525" cmpd="sng">
          <a:noFill/>
        </a:ln>
      </xdr:spPr>
      <xdr:txBody>
        <a:bodyPr vertOverflow="clip" wrap="square" lIns="27432" tIns="18288" rIns="27432" bIns="18288" anchor="ctr"/>
        <a:p>
          <a:pPr algn="ctr">
            <a:defRPr/>
          </a:pPr>
          <a:r>
            <a:rPr lang="en-US" cap="none" sz="900" b="0" i="0" u="none" baseline="0">
              <a:solidFill>
                <a:srgbClr val="000000"/>
              </a:solidFill>
            </a:rPr>
            <a:t>加美町</a:t>
          </a:r>
        </a:p>
      </xdr:txBody>
    </xdr:sp>
    <xdr:clientData/>
  </xdr:twoCellAnchor>
  <xdr:twoCellAnchor>
    <xdr:from>
      <xdr:col>1</xdr:col>
      <xdr:colOff>0</xdr:colOff>
      <xdr:row>22</xdr:row>
      <xdr:rowOff>0</xdr:rowOff>
    </xdr:from>
    <xdr:to>
      <xdr:col>2</xdr:col>
      <xdr:colOff>0</xdr:colOff>
      <xdr:row>22</xdr:row>
      <xdr:rowOff>190500</xdr:rowOff>
    </xdr:to>
    <xdr:sp>
      <xdr:nvSpPr>
        <xdr:cNvPr id="4" name="Text Box 24"/>
        <xdr:cNvSpPr txBox="1">
          <a:spLocks noChangeArrowheads="1"/>
        </xdr:cNvSpPr>
      </xdr:nvSpPr>
      <xdr:spPr>
        <a:xfrm>
          <a:off x="257175" y="5629275"/>
          <a:ext cx="676275" cy="190500"/>
        </a:xfrm>
        <a:prstGeom prst="rect">
          <a:avLst/>
        </a:prstGeom>
        <a:solidFill>
          <a:srgbClr val="FFFFFF"/>
        </a:solidFill>
        <a:ln w="3175" cmpd="sng">
          <a:solidFill>
            <a:srgbClr val="333333"/>
          </a:solidFill>
          <a:headEnd type="none"/>
          <a:tailEnd type="none"/>
        </a:ln>
      </xdr:spPr>
      <xdr:txBody>
        <a:bodyPr vertOverflow="clip" wrap="square" lIns="27432" tIns="18288" rIns="27432" bIns="18288" anchor="ctr"/>
        <a:p>
          <a:pPr algn="ctr">
            <a:defRPr/>
          </a:pPr>
          <a:r>
            <a:rPr lang="en-US" cap="none" sz="900" b="0" i="0" u="none" baseline="0">
              <a:solidFill>
                <a:srgbClr val="000000"/>
              </a:solidFill>
            </a:rPr>
            <a:t>色麻町</a:t>
          </a:r>
        </a:p>
      </xdr:txBody>
    </xdr:sp>
    <xdr:clientData/>
  </xdr:twoCellAnchor>
  <xdr:twoCellAnchor>
    <xdr:from>
      <xdr:col>21</xdr:col>
      <xdr:colOff>171450</xdr:colOff>
      <xdr:row>31</xdr:row>
      <xdr:rowOff>104775</xdr:rowOff>
    </xdr:from>
    <xdr:to>
      <xdr:col>26</xdr:col>
      <xdr:colOff>28575</xdr:colOff>
      <xdr:row>33</xdr:row>
      <xdr:rowOff>38100</xdr:rowOff>
    </xdr:to>
    <xdr:sp>
      <xdr:nvSpPr>
        <xdr:cNvPr id="5" name="Text Box 4"/>
        <xdr:cNvSpPr txBox="1">
          <a:spLocks noChangeArrowheads="1"/>
        </xdr:cNvSpPr>
      </xdr:nvSpPr>
      <xdr:spPr>
        <a:xfrm>
          <a:off x="8753475" y="7677150"/>
          <a:ext cx="2085975" cy="2190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宮城県折込広告三社会　</a:t>
          </a:r>
          <a:r>
            <a:rPr lang="en-US" cap="none" sz="1100" b="0" i="0" u="none" baseline="0">
              <a:solidFill>
                <a:srgbClr val="000000"/>
              </a:solidFill>
              <a:latin typeface="ＭＳ 明朝"/>
              <a:ea typeface="ＭＳ 明朝"/>
              <a:cs typeface="ＭＳ 明朝"/>
            </a:rPr>
            <a:t>(13)</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19</xdr:row>
      <xdr:rowOff>0</xdr:rowOff>
    </xdr:from>
    <xdr:to>
      <xdr:col>2</xdr:col>
      <xdr:colOff>0</xdr:colOff>
      <xdr:row>21</xdr:row>
      <xdr:rowOff>0</xdr:rowOff>
    </xdr:to>
    <xdr:grpSp>
      <xdr:nvGrpSpPr>
        <xdr:cNvPr id="1" name="Group 25"/>
        <xdr:cNvGrpSpPr>
          <a:grpSpLocks/>
        </xdr:cNvGrpSpPr>
      </xdr:nvGrpSpPr>
      <xdr:grpSpPr>
        <a:xfrm>
          <a:off x="381000" y="3676650"/>
          <a:ext cx="676275" cy="438150"/>
          <a:chOff x="326" y="481"/>
          <a:chExt cx="52" cy="44"/>
        </a:xfrm>
        <a:solidFill>
          <a:srgbClr val="FFFFFF"/>
        </a:solidFill>
      </xdr:grpSpPr>
      <xdr:sp>
        <xdr:nvSpPr>
          <xdr:cNvPr id="2" name="Text Box 23"/>
          <xdr:cNvSpPr txBox="1">
            <a:spLocks noChangeArrowheads="1"/>
          </xdr:cNvSpPr>
        </xdr:nvSpPr>
        <xdr:spPr>
          <a:xfrm>
            <a:off x="326" y="481"/>
            <a:ext cx="52" cy="29"/>
          </a:xfrm>
          <a:prstGeom prst="rect">
            <a:avLst/>
          </a:prstGeom>
          <a:solidFill>
            <a:srgbClr val="FFFFFF"/>
          </a:solidFill>
          <a:ln w="3175" cmpd="sng">
            <a:solidFill>
              <a:srgbClr val="333333"/>
            </a:solidFill>
            <a:headEnd type="none"/>
            <a:tailEnd type="none"/>
          </a:ln>
        </xdr:spPr>
        <xdr:txBody>
          <a:bodyPr vertOverflow="clip" wrap="square" lIns="18288" tIns="18288" rIns="18288" bIns="18288" anchor="ctr"/>
          <a:p>
            <a:pPr algn="ctr">
              <a:defRPr/>
            </a:pPr>
            <a:r>
              <a:rPr lang="en-US" cap="none" sz="800" b="0" i="0" u="none" baseline="0">
                <a:solidFill>
                  <a:srgbClr val="000000"/>
                </a:solidFill>
              </a:rPr>
              <a:t>旧河北町</a:t>
            </a:r>
          </a:p>
        </xdr:txBody>
      </xdr:sp>
      <xdr:sp>
        <xdr:nvSpPr>
          <xdr:cNvPr id="3" name="Text Box 24"/>
          <xdr:cNvSpPr txBox="1">
            <a:spLocks noChangeArrowheads="1"/>
          </xdr:cNvSpPr>
        </xdr:nvSpPr>
        <xdr:spPr>
          <a:xfrm>
            <a:off x="326" y="510"/>
            <a:ext cx="52" cy="15"/>
          </a:xfrm>
          <a:prstGeom prst="rect">
            <a:avLst/>
          </a:prstGeom>
          <a:solidFill>
            <a:srgbClr val="FFFFFF"/>
          </a:solidFill>
          <a:ln w="3175" cmpd="sng">
            <a:solidFill>
              <a:srgbClr val="333333"/>
            </a:solidFill>
            <a:headEnd type="none"/>
            <a:tailEnd type="none"/>
          </a:ln>
        </xdr:spPr>
        <xdr:txBody>
          <a:bodyPr vertOverflow="clip" wrap="square" lIns="18288" tIns="0" rIns="18288" bIns="18288" anchor="b"/>
          <a:p>
            <a:pPr algn="ctr">
              <a:defRPr/>
            </a:pPr>
            <a:r>
              <a:rPr lang="en-US" cap="none" sz="800" b="0" i="0" u="none" baseline="0">
                <a:solidFill>
                  <a:srgbClr val="000000"/>
                </a:solidFill>
              </a:rPr>
              <a:t>旧北上町</a:t>
            </a:r>
          </a:p>
        </xdr:txBody>
      </xdr:sp>
    </xdr:grpSp>
    <xdr:clientData/>
  </xdr:twoCellAnchor>
  <xdr:twoCellAnchor>
    <xdr:from>
      <xdr:col>21</xdr:col>
      <xdr:colOff>180975</xdr:colOff>
      <xdr:row>34</xdr:row>
      <xdr:rowOff>66675</xdr:rowOff>
    </xdr:from>
    <xdr:to>
      <xdr:col>27</xdr:col>
      <xdr:colOff>47625</xdr:colOff>
      <xdr:row>35</xdr:row>
      <xdr:rowOff>114300</xdr:rowOff>
    </xdr:to>
    <xdr:sp>
      <xdr:nvSpPr>
        <xdr:cNvPr id="4" name="Text Box 8"/>
        <xdr:cNvSpPr txBox="1">
          <a:spLocks noChangeArrowheads="1"/>
        </xdr:cNvSpPr>
      </xdr:nvSpPr>
      <xdr:spPr>
        <a:xfrm>
          <a:off x="8867775" y="6553200"/>
          <a:ext cx="2085975"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宮城県折込広告三社会　</a:t>
          </a:r>
          <a:r>
            <a:rPr lang="en-US" cap="none" sz="1100" b="0" i="0" u="none" baseline="0">
              <a:solidFill>
                <a:srgbClr val="000000"/>
              </a:solidFill>
              <a:latin typeface="ＭＳ 明朝"/>
              <a:ea typeface="ＭＳ 明朝"/>
              <a:cs typeface="ＭＳ 明朝"/>
            </a:rPr>
            <a:t>(14)</a:t>
          </a:r>
        </a:p>
      </xdr:txBody>
    </xdr:sp>
    <xdr:clientData/>
  </xdr:twoCellAnchor>
  <xdr:twoCellAnchor>
    <xdr:from>
      <xdr:col>8</xdr:col>
      <xdr:colOff>76200</xdr:colOff>
      <xdr:row>18</xdr:row>
      <xdr:rowOff>133350</xdr:rowOff>
    </xdr:from>
    <xdr:to>
      <xdr:col>21</xdr:col>
      <xdr:colOff>495300</xdr:colOff>
      <xdr:row>22</xdr:row>
      <xdr:rowOff>85725</xdr:rowOff>
    </xdr:to>
    <xdr:sp>
      <xdr:nvSpPr>
        <xdr:cNvPr id="5" name="吹き出し: 四角形 1"/>
        <xdr:cNvSpPr>
          <a:spLocks/>
        </xdr:cNvSpPr>
      </xdr:nvSpPr>
      <xdr:spPr>
        <a:xfrm>
          <a:off x="3419475" y="3619500"/>
          <a:ext cx="5762625" cy="771525"/>
        </a:xfrm>
        <a:prstGeom prst="wedgeRectCallout">
          <a:avLst>
            <a:gd name="adj1" fmla="val -25712"/>
            <a:gd name="adj2" fmla="val -136305"/>
          </a:avLst>
        </a:prstGeom>
        <a:solidFill>
          <a:srgbClr val="FFFFFF"/>
        </a:solidFill>
        <a:ln w="25400" cmpd="sng">
          <a:solidFill>
            <a:srgbClr val="000000"/>
          </a:solidFill>
          <a:headEnd type="none"/>
          <a:tailEnd type="none"/>
        </a:ln>
      </xdr:spPr>
      <xdr:txBody>
        <a:bodyPr vertOverflow="clip" wrap="square" lIns="91440" tIns="0" rIns="91440" bIns="0" anchor="ctr"/>
        <a:p>
          <a:pPr algn="l">
            <a:defRPr/>
          </a:pPr>
          <a:r>
            <a:rPr lang="en-US" cap="none" sz="900" b="0" i="0" u="none" baseline="0">
              <a:solidFill>
                <a:srgbClr val="000000"/>
              </a:solidFill>
              <a:latin typeface="ＭＳ Ｐゴシック"/>
              <a:ea typeface="ＭＳ Ｐゴシック"/>
              <a:cs typeface="ＭＳ Ｐゴシック"/>
            </a:rPr>
            <a:t>※2023</a:t>
          </a:r>
          <a:r>
            <a:rPr lang="en-US" cap="none" sz="900" b="0" i="0" u="none" baseline="0">
              <a:solidFill>
                <a:srgbClr val="000000"/>
              </a:solidFill>
              <a:latin typeface="ＭＳ Ｐゴシック"/>
              <a:ea typeface="ＭＳ Ｐゴシック"/>
              <a:cs typeface="ＭＳ Ｐゴシック"/>
            </a:rPr>
            <a:t>年</a:t>
          </a:r>
          <a:r>
            <a:rPr lang="en-US" cap="none" sz="900" b="0" i="0" u="none" baseline="0">
              <a:solidFill>
                <a:srgbClr val="000000"/>
              </a:solidFill>
              <a:latin typeface="ＭＳ Ｐゴシック"/>
              <a:ea typeface="ＭＳ Ｐゴシック"/>
              <a:cs typeface="ＭＳ Ｐゴシック"/>
            </a:rPr>
            <a:t>12</a:t>
          </a:r>
          <a:r>
            <a:rPr lang="en-US" cap="none" sz="900" b="0" i="0" u="none" baseline="0">
              <a:solidFill>
                <a:srgbClr val="000000"/>
              </a:solidFill>
              <a:latin typeface="ＭＳ Ｐゴシック"/>
              <a:ea typeface="ＭＳ Ｐゴシック"/>
              <a:cs typeface="ＭＳ Ｐゴシック"/>
            </a:rPr>
            <a:t>月</a:t>
          </a:r>
          <a:r>
            <a:rPr lang="en-US" cap="none" sz="900" b="0" i="0" u="none" baseline="0">
              <a:solidFill>
                <a:srgbClr val="000000"/>
              </a:solidFill>
              <a:latin typeface="ＭＳ Ｐゴシック"/>
              <a:ea typeface="ＭＳ Ｐゴシック"/>
              <a:cs typeface="ＭＳ Ｐゴシック"/>
            </a:rPr>
            <a:t>1</a:t>
          </a:r>
          <a:r>
            <a:rPr lang="en-US" cap="none" sz="900" b="0" i="0" u="none" baseline="0">
              <a:solidFill>
                <a:srgbClr val="000000"/>
              </a:solidFill>
              <a:latin typeface="ＭＳ Ｐゴシック"/>
              <a:ea typeface="ＭＳ Ｐゴシック"/>
              <a:cs typeface="ＭＳ Ｐゴシック"/>
            </a:rPr>
            <a:t>日折込分から朝日新聞石巻店が廃店となり、旧石巻市河北新報各店へ移管となります。</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移管地区（計</a:t>
          </a:r>
          <a:r>
            <a:rPr lang="en-US" cap="none" sz="900" b="0" i="0" u="none" baseline="0">
              <a:solidFill>
                <a:srgbClr val="000000"/>
              </a:solidFill>
              <a:latin typeface="ＭＳ Ｐゴシック"/>
              <a:ea typeface="ＭＳ Ｐゴシック"/>
              <a:cs typeface="ＭＳ Ｐゴシック"/>
            </a:rPr>
            <a:t>1,050</a:t>
          </a:r>
          <a:r>
            <a:rPr lang="en-US" cap="none" sz="900" b="0" i="0" u="none" baseline="0">
              <a:solidFill>
                <a:srgbClr val="000000"/>
              </a:solidFill>
              <a:latin typeface="ＭＳ Ｐゴシック"/>
              <a:ea typeface="ＭＳ Ｐゴシック"/>
              <a:cs typeface="ＭＳ Ｐゴシック"/>
            </a:rPr>
            <a:t>部）は</a:t>
          </a:r>
          <a:r>
            <a:rPr lang="en-US" cap="none" sz="900" b="0" i="0" u="none" baseline="0">
              <a:solidFill>
                <a:srgbClr val="000000"/>
              </a:solidFill>
              <a:latin typeface="ＭＳ Ｐゴシック"/>
              <a:ea typeface="ＭＳ Ｐゴシック"/>
              <a:cs typeface="ＭＳ Ｐゴシック"/>
            </a:rPr>
            <a:t>2024</a:t>
          </a:r>
          <a:r>
            <a:rPr lang="en-US" cap="none" sz="900" b="0" i="0" u="none" baseline="0">
              <a:solidFill>
                <a:srgbClr val="000000"/>
              </a:solidFill>
              <a:latin typeface="ＭＳ Ｐゴシック"/>
              <a:ea typeface="ＭＳ Ｐゴシック"/>
              <a:cs typeface="ＭＳ Ｐゴシック"/>
            </a:rPr>
            <a:t>年</a:t>
          </a:r>
          <a:r>
            <a:rPr lang="en-US" cap="none" sz="900" b="0" i="0" u="none" baseline="0">
              <a:solidFill>
                <a:srgbClr val="000000"/>
              </a:solidFill>
              <a:latin typeface="ＭＳ Ｐゴシック"/>
              <a:ea typeface="ＭＳ Ｐゴシック"/>
              <a:cs typeface="ＭＳ Ｐゴシック"/>
            </a:rPr>
            <a:t>5</a:t>
          </a:r>
          <a:r>
            <a:rPr lang="en-US" cap="none" sz="900" b="0" i="0" u="none" baseline="0">
              <a:solidFill>
                <a:srgbClr val="000000"/>
              </a:solidFill>
              <a:latin typeface="ＭＳ Ｐゴシック"/>
              <a:ea typeface="ＭＳ Ｐゴシック"/>
              <a:cs typeface="ＭＳ Ｐゴシック"/>
            </a:rPr>
            <a:t>月</a:t>
          </a:r>
          <a:r>
            <a:rPr lang="en-US" cap="none" sz="900" b="0" i="0" u="none" baseline="0">
              <a:solidFill>
                <a:srgbClr val="000000"/>
              </a:solidFill>
              <a:latin typeface="ＭＳ Ｐゴシック"/>
              <a:ea typeface="ＭＳ Ｐゴシック"/>
              <a:cs typeface="ＭＳ Ｐゴシック"/>
            </a:rPr>
            <a:t>31</a:t>
          </a:r>
          <a:r>
            <a:rPr lang="en-US" cap="none" sz="900" b="0" i="0" u="none" baseline="0">
              <a:solidFill>
                <a:srgbClr val="000000"/>
              </a:solidFill>
              <a:latin typeface="ＭＳ Ｐゴシック"/>
              <a:ea typeface="ＭＳ Ｐゴシック"/>
              <a:cs typeface="ＭＳ Ｐゴシック"/>
            </a:rPr>
            <a:t>日まで、朝日新聞のみ媒体指定が可能です。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CR48"/>
  <sheetViews>
    <sheetView showGridLines="0" view="pageBreakPreview" zoomScale="75" zoomScaleSheetLayoutView="75" zoomScalePageLayoutView="0" workbookViewId="0" topLeftCell="A1">
      <selection activeCell="A2" sqref="A2"/>
    </sheetView>
  </sheetViews>
  <sheetFormatPr defaultColWidth="9.00390625" defaultRowHeight="13.5"/>
  <cols>
    <col min="1" max="89" width="1.625" style="914" customWidth="1"/>
    <col min="90" max="16384" width="9.00390625" style="914" customWidth="1"/>
  </cols>
  <sheetData>
    <row r="1" spans="1:89" ht="30" customHeight="1">
      <c r="A1" s="989" t="s">
        <v>646</v>
      </c>
      <c r="B1" s="990"/>
      <c r="C1" s="990"/>
      <c r="D1" s="990"/>
      <c r="E1" s="990"/>
      <c r="F1" s="990"/>
      <c r="G1" s="990"/>
      <c r="H1" s="990"/>
      <c r="I1" s="990"/>
      <c r="J1" s="990"/>
      <c r="K1" s="990"/>
      <c r="L1" s="990"/>
      <c r="M1" s="990"/>
      <c r="N1" s="990"/>
      <c r="O1" s="990"/>
      <c r="P1" s="990"/>
      <c r="Q1" s="990"/>
      <c r="R1" s="990"/>
      <c r="S1" s="990"/>
      <c r="T1" s="990"/>
      <c r="U1" s="990"/>
      <c r="V1" s="990"/>
      <c r="W1" s="990"/>
      <c r="X1" s="990"/>
      <c r="Y1" s="990"/>
      <c r="Z1" s="990"/>
      <c r="AA1" s="990"/>
      <c r="AB1" s="990"/>
      <c r="AC1" s="990"/>
      <c r="AD1" s="990"/>
      <c r="AE1" s="990"/>
      <c r="AF1" s="990"/>
      <c r="AG1" s="990"/>
      <c r="AH1" s="990"/>
      <c r="AI1" s="990"/>
      <c r="AJ1" s="990"/>
      <c r="AK1" s="990"/>
      <c r="AL1" s="990"/>
      <c r="AM1" s="990"/>
      <c r="AN1" s="990"/>
      <c r="AO1" s="990"/>
      <c r="AP1" s="990"/>
      <c r="AQ1" s="990"/>
      <c r="AR1" s="990"/>
      <c r="AS1" s="990"/>
      <c r="AT1" s="990"/>
      <c r="AU1" s="990"/>
      <c r="AV1" s="990"/>
      <c r="AW1" s="990"/>
      <c r="AX1" s="990"/>
      <c r="AY1" s="990"/>
      <c r="AZ1" s="990"/>
      <c r="BA1" s="990"/>
      <c r="BB1" s="990"/>
      <c r="BC1" s="990"/>
      <c r="BD1" s="990"/>
      <c r="BE1" s="990"/>
      <c r="BF1" s="990"/>
      <c r="BG1" s="990"/>
      <c r="BH1" s="990"/>
      <c r="BI1" s="990"/>
      <c r="BJ1" s="990"/>
      <c r="BK1" s="990"/>
      <c r="BL1" s="990"/>
      <c r="BM1" s="990"/>
      <c r="BN1" s="990"/>
      <c r="BO1" s="990"/>
      <c r="BP1" s="990"/>
      <c r="BQ1" s="990"/>
      <c r="BR1" s="990"/>
      <c r="BS1" s="990"/>
      <c r="BT1" s="990"/>
      <c r="BU1" s="990"/>
      <c r="BV1" s="990"/>
      <c r="BW1" s="990"/>
      <c r="BX1" s="990"/>
      <c r="BY1" s="990"/>
      <c r="BZ1" s="990"/>
      <c r="CA1" s="990"/>
      <c r="CB1" s="990"/>
      <c r="CC1" s="990"/>
      <c r="CD1" s="990"/>
      <c r="CE1" s="990"/>
      <c r="CF1" s="990"/>
      <c r="CG1" s="990"/>
      <c r="CH1" s="911"/>
      <c r="CI1" s="912"/>
      <c r="CJ1" s="913"/>
      <c r="CK1" s="913"/>
    </row>
    <row r="2" spans="1:89" ht="20.25">
      <c r="A2"/>
      <c r="B2" s="915"/>
      <c r="C2" s="915"/>
      <c r="D2" s="915"/>
      <c r="E2" s="915"/>
      <c r="F2" s="915"/>
      <c r="G2" s="915"/>
      <c r="H2" s="915"/>
      <c r="I2" s="915"/>
      <c r="J2" s="915"/>
      <c r="K2" s="915"/>
      <c r="L2" s="915"/>
      <c r="M2" s="915"/>
      <c r="N2" s="915"/>
      <c r="O2" s="915"/>
      <c r="P2" s="915"/>
      <c r="Q2" s="915"/>
      <c r="R2" s="915"/>
      <c r="S2" s="915"/>
      <c r="T2" s="915"/>
      <c r="U2" s="915"/>
      <c r="V2" s="915"/>
      <c r="W2" s="915"/>
      <c r="X2" s="915"/>
      <c r="Y2" s="915"/>
      <c r="Z2" s="915"/>
      <c r="AA2" s="915"/>
      <c r="AB2" s="915"/>
      <c r="AC2" s="915"/>
      <c r="AD2" s="915"/>
      <c r="AE2" s="915"/>
      <c r="AF2" s="915"/>
      <c r="AG2" s="915"/>
      <c r="AH2" s="915"/>
      <c r="AI2" s="915"/>
      <c r="AJ2" s="915"/>
      <c r="AK2" s="915"/>
      <c r="AL2" s="915"/>
      <c r="AM2" s="915"/>
      <c r="AN2" s="915"/>
      <c r="AO2" s="915"/>
      <c r="AP2" s="915"/>
      <c r="AQ2" s="915"/>
      <c r="AR2" s="915"/>
      <c r="AS2" s="915"/>
      <c r="AT2" s="915"/>
      <c r="AU2" s="915"/>
      <c r="AV2" s="915"/>
      <c r="AW2" s="915"/>
      <c r="AX2" s="915"/>
      <c r="AY2" s="915"/>
      <c r="AZ2" s="915"/>
      <c r="BA2" s="915"/>
      <c r="BB2" s="915"/>
      <c r="BC2" s="915"/>
      <c r="BD2" s="915"/>
      <c r="BE2" s="915"/>
      <c r="BF2" s="915"/>
      <c r="BG2" s="915"/>
      <c r="BH2" s="915"/>
      <c r="BI2" s="915"/>
      <c r="BJ2" s="915"/>
      <c r="BK2" s="915"/>
      <c r="BL2" s="915"/>
      <c r="BM2" s="915"/>
      <c r="BN2" s="915"/>
      <c r="BO2" s="915"/>
      <c r="BP2" s="915"/>
      <c r="BQ2" s="915"/>
      <c r="BR2" s="915"/>
      <c r="BS2" s="915"/>
      <c r="BT2" s="915"/>
      <c r="BU2" s="915"/>
      <c r="BV2" s="915"/>
      <c r="BW2" s="915"/>
      <c r="BX2" s="915"/>
      <c r="BY2" s="915"/>
      <c r="BZ2" s="915"/>
      <c r="CA2" s="915"/>
      <c r="CB2" s="915"/>
      <c r="CC2" s="915"/>
      <c r="CD2" s="915"/>
      <c r="CE2" s="915"/>
      <c r="CF2" s="915"/>
      <c r="CG2" s="915"/>
      <c r="CH2" s="915"/>
      <c r="CI2" s="916"/>
      <c r="CJ2" s="916"/>
      <c r="CK2" s="913"/>
    </row>
    <row r="3" spans="1:89" ht="12.75" customHeight="1">
      <c r="A3"/>
      <c r="B3" s="915"/>
      <c r="C3" s="915"/>
      <c r="D3" s="915"/>
      <c r="E3" s="915"/>
      <c r="F3" s="915"/>
      <c r="G3" s="915"/>
      <c r="H3" s="915"/>
      <c r="I3" s="915"/>
      <c r="J3" s="915"/>
      <c r="K3" s="915"/>
      <c r="L3" s="915"/>
      <c r="M3" s="915"/>
      <c r="N3" s="915"/>
      <c r="O3" s="915"/>
      <c r="P3" s="915"/>
      <c r="Q3" s="915"/>
      <c r="R3" s="915"/>
      <c r="S3" s="915"/>
      <c r="T3" s="915"/>
      <c r="U3" s="915"/>
      <c r="V3" s="915"/>
      <c r="W3" s="915"/>
      <c r="X3" s="915"/>
      <c r="Y3" s="915"/>
      <c r="Z3" s="915"/>
      <c r="AA3" s="915"/>
      <c r="AB3" s="915"/>
      <c r="AC3" s="915"/>
      <c r="AD3" s="915"/>
      <c r="AE3" s="915"/>
      <c r="AF3" s="915"/>
      <c r="AG3" s="915"/>
      <c r="AH3" s="915"/>
      <c r="AI3" s="915"/>
      <c r="AJ3" s="915"/>
      <c r="AK3" s="915"/>
      <c r="AL3" s="915"/>
      <c r="AM3" s="915"/>
      <c r="AN3" s="915"/>
      <c r="AO3" s="915"/>
      <c r="AP3" s="915"/>
      <c r="AQ3" s="915"/>
      <c r="AR3" s="915"/>
      <c r="AS3" s="915"/>
      <c r="AT3" s="915"/>
      <c r="AU3" s="915"/>
      <c r="AV3" s="915"/>
      <c r="AW3" s="915"/>
      <c r="AX3" s="915"/>
      <c r="AY3" s="915"/>
      <c r="AZ3" s="915"/>
      <c r="BA3" s="915"/>
      <c r="BB3" s="915"/>
      <c r="BC3" s="915"/>
      <c r="BD3" s="915"/>
      <c r="BE3" s="915"/>
      <c r="BF3" s="915"/>
      <c r="BG3" s="915"/>
      <c r="BH3" s="915"/>
      <c r="BI3" s="915"/>
      <c r="BJ3" s="915"/>
      <c r="BK3" s="915"/>
      <c r="BL3" s="915"/>
      <c r="BM3" s="915"/>
      <c r="BN3" s="915"/>
      <c r="BO3" s="915"/>
      <c r="BP3" s="915"/>
      <c r="BQ3" s="915"/>
      <c r="BR3" s="915"/>
      <c r="BS3" s="915"/>
      <c r="BT3" s="915"/>
      <c r="BU3" s="915"/>
      <c r="BV3" s="915"/>
      <c r="BW3" s="915"/>
      <c r="BX3" s="915"/>
      <c r="BY3" s="915"/>
      <c r="BZ3" s="915"/>
      <c r="CA3" s="915"/>
      <c r="CB3" s="915"/>
      <c r="CC3" s="915"/>
      <c r="CD3" s="915"/>
      <c r="CE3" s="915"/>
      <c r="CF3" s="915"/>
      <c r="CG3" s="915"/>
      <c r="CH3" s="915"/>
      <c r="CI3" s="916"/>
      <c r="CJ3" s="916"/>
      <c r="CK3" s="913"/>
    </row>
    <row r="4" spans="1:88" s="919" customFormat="1" ht="18">
      <c r="A4" s="991" t="s">
        <v>647</v>
      </c>
      <c r="B4" s="991"/>
      <c r="C4" s="991"/>
      <c r="D4" s="991"/>
      <c r="E4" s="991"/>
      <c r="F4" s="991"/>
      <c r="G4" s="991"/>
      <c r="H4" s="991"/>
      <c r="I4" s="991"/>
      <c r="J4" s="991"/>
      <c r="K4" s="991"/>
      <c r="L4" s="991"/>
      <c r="M4" s="991"/>
      <c r="N4" s="991"/>
      <c r="O4" s="991"/>
      <c r="P4" s="991"/>
      <c r="Q4" s="991"/>
      <c r="R4" s="991"/>
      <c r="S4" s="991"/>
      <c r="T4" s="991"/>
      <c r="U4" s="991"/>
      <c r="V4" s="991"/>
      <c r="W4" s="991"/>
      <c r="X4" s="991"/>
      <c r="Y4" s="991"/>
      <c r="Z4" s="991"/>
      <c r="AA4" s="991"/>
      <c r="AB4" s="991"/>
      <c r="AC4" s="991"/>
      <c r="AD4" s="991"/>
      <c r="AE4" s="991"/>
      <c r="AF4" s="991"/>
      <c r="AG4" s="991"/>
      <c r="AH4" s="991"/>
      <c r="AI4" s="991"/>
      <c r="AJ4" s="991"/>
      <c r="AK4" s="991"/>
      <c r="AL4" s="991"/>
      <c r="AM4" s="991"/>
      <c r="AN4" s="991"/>
      <c r="AO4" s="991"/>
      <c r="AP4" s="991"/>
      <c r="AQ4" s="991"/>
      <c r="AR4" s="991"/>
      <c r="AS4" s="991"/>
      <c r="AT4" s="991"/>
      <c r="AU4" s="991"/>
      <c r="AV4" s="991"/>
      <c r="AW4" s="991"/>
      <c r="AX4" s="991"/>
      <c r="AY4" s="991"/>
      <c r="AZ4" s="991"/>
      <c r="BA4" s="991"/>
      <c r="BB4" s="991"/>
      <c r="BC4" s="991"/>
      <c r="BD4" s="991"/>
      <c r="BE4" s="991"/>
      <c r="BF4" s="991"/>
      <c r="BG4" s="991"/>
      <c r="BH4" s="991"/>
      <c r="BI4" s="991"/>
      <c r="BJ4" s="991"/>
      <c r="BK4" s="991"/>
      <c r="BL4" s="991"/>
      <c r="BM4" s="991"/>
      <c r="BN4" s="991"/>
      <c r="BO4" s="991"/>
      <c r="BP4" s="991"/>
      <c r="BQ4" s="991"/>
      <c r="BR4" s="991"/>
      <c r="BS4" s="991"/>
      <c r="BT4" s="991"/>
      <c r="BU4" s="991"/>
      <c r="BV4" s="991"/>
      <c r="BW4" s="991"/>
      <c r="BX4" s="991"/>
      <c r="BY4" s="991"/>
      <c r="BZ4" s="991"/>
      <c r="CA4" s="991"/>
      <c r="CB4" s="991"/>
      <c r="CC4" s="991"/>
      <c r="CD4" s="991"/>
      <c r="CE4" s="991"/>
      <c r="CF4" s="991"/>
      <c r="CG4" s="991"/>
      <c r="CH4" s="917"/>
      <c r="CI4" s="918"/>
      <c r="CJ4" s="918"/>
    </row>
    <row r="5" spans="1:88" s="919" customFormat="1" ht="17.25" customHeight="1">
      <c r="A5" s="991" t="s">
        <v>648</v>
      </c>
      <c r="B5" s="991"/>
      <c r="C5" s="991"/>
      <c r="D5" s="991"/>
      <c r="E5" s="991"/>
      <c r="F5" s="991"/>
      <c r="G5" s="991"/>
      <c r="H5" s="991"/>
      <c r="I5" s="991"/>
      <c r="J5" s="991"/>
      <c r="K5" s="991"/>
      <c r="L5" s="991"/>
      <c r="M5" s="991"/>
      <c r="N5" s="991"/>
      <c r="O5" s="991"/>
      <c r="P5" s="991"/>
      <c r="Q5" s="991"/>
      <c r="R5" s="991"/>
      <c r="S5" s="991"/>
      <c r="T5" s="991"/>
      <c r="U5" s="991"/>
      <c r="V5" s="991"/>
      <c r="W5" s="991"/>
      <c r="X5" s="991"/>
      <c r="Y5" s="991"/>
      <c r="Z5" s="991"/>
      <c r="AA5" s="991"/>
      <c r="AB5" s="991"/>
      <c r="AC5" s="991"/>
      <c r="AD5" s="991"/>
      <c r="AE5" s="991"/>
      <c r="AF5" s="991"/>
      <c r="AG5" s="991"/>
      <c r="AH5" s="991"/>
      <c r="AI5" s="991"/>
      <c r="AJ5" s="991"/>
      <c r="AK5" s="991"/>
      <c r="AL5" s="991"/>
      <c r="AM5" s="991"/>
      <c r="AN5" s="991"/>
      <c r="AO5" s="991"/>
      <c r="AP5" s="991"/>
      <c r="AQ5" s="991"/>
      <c r="AR5" s="991"/>
      <c r="AS5" s="991"/>
      <c r="AT5" s="991"/>
      <c r="AU5" s="991"/>
      <c r="AV5" s="991"/>
      <c r="AW5" s="991"/>
      <c r="AX5" s="991"/>
      <c r="AY5" s="991"/>
      <c r="AZ5" s="991"/>
      <c r="BA5" s="991"/>
      <c r="BB5" s="991"/>
      <c r="BC5" s="991"/>
      <c r="BD5" s="991"/>
      <c r="BE5" s="991"/>
      <c r="BF5" s="991"/>
      <c r="BG5" s="991"/>
      <c r="BH5" s="991"/>
      <c r="BI5" s="991"/>
      <c r="BJ5" s="991"/>
      <c r="BK5" s="991"/>
      <c r="BL5" s="991"/>
      <c r="BM5" s="991"/>
      <c r="BN5" s="991"/>
      <c r="BO5" s="991"/>
      <c r="BP5" s="991"/>
      <c r="BQ5" s="991"/>
      <c r="BR5" s="991"/>
      <c r="BS5" s="991"/>
      <c r="BT5" s="991"/>
      <c r="BU5" s="991"/>
      <c r="BV5" s="991"/>
      <c r="BW5" s="991"/>
      <c r="BX5" s="991"/>
      <c r="BY5" s="991"/>
      <c r="BZ5" s="991"/>
      <c r="CA5" s="991"/>
      <c r="CB5" s="991"/>
      <c r="CC5" s="991"/>
      <c r="CD5" s="991"/>
      <c r="CE5" s="991"/>
      <c r="CF5" s="991"/>
      <c r="CG5" s="991"/>
      <c r="CH5" s="917"/>
      <c r="CI5" s="918"/>
      <c r="CJ5" s="918"/>
    </row>
    <row r="6" spans="1:90" s="919" customFormat="1" ht="19.5" customHeight="1">
      <c r="A6" s="920"/>
      <c r="B6" s="921"/>
      <c r="C6" s="922"/>
      <c r="D6" s="922"/>
      <c r="E6" s="917"/>
      <c r="F6" s="917"/>
      <c r="G6" s="917"/>
      <c r="H6" s="917"/>
      <c r="I6" s="917"/>
      <c r="J6" s="917"/>
      <c r="K6" s="917"/>
      <c r="L6" s="917"/>
      <c r="M6" s="917"/>
      <c r="N6" s="917"/>
      <c r="O6" s="917"/>
      <c r="P6" s="917"/>
      <c r="Q6" s="917"/>
      <c r="R6" s="917"/>
      <c r="S6" s="917"/>
      <c r="T6" s="917"/>
      <c r="U6" s="917"/>
      <c r="V6" s="917"/>
      <c r="W6" s="917"/>
      <c r="X6" s="917"/>
      <c r="Y6" s="917"/>
      <c r="Z6" s="917"/>
      <c r="AA6" s="917"/>
      <c r="AB6" s="917"/>
      <c r="AC6" s="917"/>
      <c r="AD6" s="917"/>
      <c r="AE6" s="917"/>
      <c r="AF6" s="917"/>
      <c r="AG6" s="917"/>
      <c r="AH6" s="917"/>
      <c r="AI6" s="917"/>
      <c r="AJ6" s="917"/>
      <c r="AK6" s="917"/>
      <c r="AL6" s="917"/>
      <c r="AM6" s="917"/>
      <c r="AN6" s="917"/>
      <c r="AO6" s="917"/>
      <c r="AP6" s="917"/>
      <c r="AQ6" s="917"/>
      <c r="AR6" s="917"/>
      <c r="AS6" s="921"/>
      <c r="AT6" s="923"/>
      <c r="AU6" s="917"/>
      <c r="AV6" s="917"/>
      <c r="AW6" s="917"/>
      <c r="AX6" s="917"/>
      <c r="AY6" s="917"/>
      <c r="AZ6" s="917"/>
      <c r="BA6" s="917"/>
      <c r="BB6" s="917"/>
      <c r="BC6" s="917"/>
      <c r="BD6" s="917"/>
      <c r="BE6" s="917"/>
      <c r="BF6" s="917"/>
      <c r="BG6" s="917"/>
      <c r="BH6" s="917"/>
      <c r="BI6" s="917"/>
      <c r="BJ6" s="917"/>
      <c r="BK6" s="917"/>
      <c r="BL6" s="917"/>
      <c r="BM6" s="917"/>
      <c r="BN6" s="917"/>
      <c r="BO6" s="917"/>
      <c r="BP6" s="917"/>
      <c r="BQ6" s="917"/>
      <c r="BR6" s="917"/>
      <c r="BS6" s="917"/>
      <c r="BT6" s="917"/>
      <c r="BU6" s="917"/>
      <c r="BV6" s="917"/>
      <c r="BW6" s="917"/>
      <c r="BX6" s="917"/>
      <c r="BY6" s="917"/>
      <c r="BZ6" s="917"/>
      <c r="CA6" s="917"/>
      <c r="CB6" s="917"/>
      <c r="CC6" s="917"/>
      <c r="CD6" s="917"/>
      <c r="CE6" s="917"/>
      <c r="CF6" s="917"/>
      <c r="CG6" s="917"/>
      <c r="CH6" s="917"/>
      <c r="CI6" s="924"/>
      <c r="CJ6" s="924"/>
      <c r="CK6" s="924"/>
      <c r="CL6" s="924"/>
    </row>
    <row r="7" spans="1:90" s="919" customFormat="1" ht="19.5" customHeight="1">
      <c r="A7" s="920"/>
      <c r="B7" s="925"/>
      <c r="C7" s="926"/>
      <c r="D7" s="926"/>
      <c r="E7" s="927"/>
      <c r="F7" s="927"/>
      <c r="G7" s="927"/>
      <c r="H7" s="927"/>
      <c r="I7" s="928" t="s">
        <v>649</v>
      </c>
      <c r="J7" s="927"/>
      <c r="K7" s="927"/>
      <c r="L7" s="927"/>
      <c r="M7" s="927"/>
      <c r="N7" s="927"/>
      <c r="O7" s="927"/>
      <c r="P7" s="927"/>
      <c r="Q7" s="927"/>
      <c r="R7" s="927"/>
      <c r="S7" s="927"/>
      <c r="T7" s="927"/>
      <c r="U7" s="927"/>
      <c r="V7" s="927"/>
      <c r="W7" s="927"/>
      <c r="X7" s="927"/>
      <c r="Y7" s="927"/>
      <c r="Z7" s="927"/>
      <c r="AA7" s="927"/>
      <c r="AB7" s="927"/>
      <c r="AC7" s="927"/>
      <c r="AD7" s="927"/>
      <c r="AE7" s="927"/>
      <c r="AF7" s="927"/>
      <c r="AG7" s="927"/>
      <c r="AH7" s="927"/>
      <c r="AI7" s="927"/>
      <c r="AJ7" s="927"/>
      <c r="AK7" s="927"/>
      <c r="AL7" s="927"/>
      <c r="AM7" s="927"/>
      <c r="AN7" s="927"/>
      <c r="AO7" s="927"/>
      <c r="AP7" s="927"/>
      <c r="AQ7" s="927"/>
      <c r="AR7" s="927"/>
      <c r="AS7" s="929"/>
      <c r="AT7" s="930"/>
      <c r="AU7" s="927"/>
      <c r="AV7" s="927"/>
      <c r="AW7" s="927"/>
      <c r="AX7" s="927"/>
      <c r="AY7" s="927"/>
      <c r="AZ7" s="927"/>
      <c r="BA7" s="927"/>
      <c r="BB7" s="927"/>
      <c r="BC7" s="927"/>
      <c r="BD7" s="927"/>
      <c r="BE7" s="927"/>
      <c r="BF7" s="927"/>
      <c r="BG7" s="927"/>
      <c r="BH7" s="927"/>
      <c r="BI7" s="927"/>
      <c r="BJ7" s="927"/>
      <c r="BK7" s="927"/>
      <c r="BL7" s="927"/>
      <c r="BM7" s="927"/>
      <c r="BN7" s="927"/>
      <c r="BO7" s="927"/>
      <c r="BP7" s="927"/>
      <c r="BQ7" s="927"/>
      <c r="BR7" s="927"/>
      <c r="BS7" s="927"/>
      <c r="BT7" s="927"/>
      <c r="BU7" s="927"/>
      <c r="BV7" s="927"/>
      <c r="BW7" s="927"/>
      <c r="BX7" s="927"/>
      <c r="BY7" s="927"/>
      <c r="BZ7" s="927"/>
      <c r="CA7" s="927"/>
      <c r="CB7" s="927"/>
      <c r="CC7" s="927"/>
      <c r="CD7" s="927"/>
      <c r="CE7" s="927"/>
      <c r="CF7" s="927"/>
      <c r="CG7" s="927"/>
      <c r="CH7" s="927"/>
      <c r="CI7" s="924"/>
      <c r="CJ7" s="924"/>
      <c r="CK7" s="924"/>
      <c r="CL7" s="924"/>
    </row>
    <row r="8" spans="1:96" s="919" customFormat="1" ht="19.5" customHeight="1">
      <c r="A8" s="920"/>
      <c r="B8" s="929"/>
      <c r="C8" s="926"/>
      <c r="D8" s="926"/>
      <c r="E8" s="927"/>
      <c r="F8" s="927"/>
      <c r="G8" s="927"/>
      <c r="H8" s="927"/>
      <c r="I8" s="928" t="s">
        <v>650</v>
      </c>
      <c r="J8" s="927"/>
      <c r="K8" s="927"/>
      <c r="L8" s="927"/>
      <c r="M8" s="927"/>
      <c r="N8" s="927"/>
      <c r="O8" s="927"/>
      <c r="P8" s="927"/>
      <c r="Q8" s="927"/>
      <c r="R8" s="927"/>
      <c r="S8" s="927"/>
      <c r="T8" s="927"/>
      <c r="U8" s="927"/>
      <c r="V8" s="927"/>
      <c r="W8" s="927"/>
      <c r="X8" s="927"/>
      <c r="Y8" s="927"/>
      <c r="Z8" s="927"/>
      <c r="AA8" s="927"/>
      <c r="AB8" s="927"/>
      <c r="AC8" s="927"/>
      <c r="AD8" s="927"/>
      <c r="AE8" s="927"/>
      <c r="AF8" s="927"/>
      <c r="AG8" s="927"/>
      <c r="AH8" s="927"/>
      <c r="AI8" s="927"/>
      <c r="AJ8" s="927"/>
      <c r="AK8" s="927"/>
      <c r="AL8" s="927"/>
      <c r="AM8" s="927"/>
      <c r="AN8" s="927"/>
      <c r="AO8" s="927"/>
      <c r="AP8" s="927"/>
      <c r="AQ8" s="927"/>
      <c r="AR8" s="927"/>
      <c r="AS8" s="929"/>
      <c r="AT8" s="930"/>
      <c r="AU8" s="927"/>
      <c r="AV8" s="927"/>
      <c r="AW8" s="927"/>
      <c r="AX8" s="927"/>
      <c r="AY8" s="927"/>
      <c r="AZ8" s="927"/>
      <c r="BA8" s="927"/>
      <c r="BB8" s="927"/>
      <c r="BC8" s="927"/>
      <c r="BD8" s="927"/>
      <c r="BE8" s="927"/>
      <c r="BF8" s="927"/>
      <c r="BG8" s="927"/>
      <c r="BH8" s="927"/>
      <c r="BI8" s="927"/>
      <c r="BJ8" s="927"/>
      <c r="BK8" s="927"/>
      <c r="BL8" s="927"/>
      <c r="BM8" s="927"/>
      <c r="BN8" s="927"/>
      <c r="BO8" s="927"/>
      <c r="BP8" s="927"/>
      <c r="BQ8" s="927"/>
      <c r="BR8" s="927"/>
      <c r="BS8" s="927"/>
      <c r="BT8" s="927"/>
      <c r="BU8" s="927"/>
      <c r="BV8" s="927"/>
      <c r="BW8" s="927"/>
      <c r="BX8" s="927"/>
      <c r="BY8" s="927"/>
      <c r="BZ8" s="927"/>
      <c r="CA8" s="927"/>
      <c r="CB8" s="927"/>
      <c r="CC8" s="927"/>
      <c r="CD8" s="927"/>
      <c r="CE8" s="927"/>
      <c r="CF8" s="927"/>
      <c r="CG8" s="927"/>
      <c r="CH8" s="927"/>
      <c r="CI8" s="931"/>
      <c r="CJ8" s="931"/>
      <c r="CK8" s="931"/>
      <c r="CL8" s="931"/>
      <c r="CM8" s="931"/>
      <c r="CN8" s="931"/>
      <c r="CO8" s="931"/>
      <c r="CP8" s="931"/>
      <c r="CQ8" s="931"/>
      <c r="CR8" s="931"/>
    </row>
    <row r="9" spans="1:90" s="932" customFormat="1" ht="19.5" customHeight="1">
      <c r="A9" s="920"/>
      <c r="B9" s="929"/>
      <c r="C9" s="927"/>
      <c r="D9" s="926"/>
      <c r="E9" s="927"/>
      <c r="F9" s="927"/>
      <c r="G9" s="927"/>
      <c r="H9" s="927"/>
      <c r="I9" s="928" t="s">
        <v>651</v>
      </c>
      <c r="J9" s="927"/>
      <c r="K9" s="927"/>
      <c r="L9" s="927"/>
      <c r="M9" s="927"/>
      <c r="N9" s="927"/>
      <c r="O9" s="927"/>
      <c r="P9" s="927"/>
      <c r="Q9" s="927"/>
      <c r="R9" s="927"/>
      <c r="S9" s="927"/>
      <c r="T9" s="927"/>
      <c r="U9" s="927"/>
      <c r="V9" s="927"/>
      <c r="W9" s="927"/>
      <c r="X9" s="927"/>
      <c r="Y9" s="927"/>
      <c r="Z9" s="927"/>
      <c r="AA9" s="927"/>
      <c r="AB9" s="927"/>
      <c r="AC9" s="927"/>
      <c r="AD9" s="927"/>
      <c r="AE9" s="927"/>
      <c r="AF9" s="927"/>
      <c r="AG9" s="927"/>
      <c r="AH9" s="927"/>
      <c r="AI9" s="927"/>
      <c r="AJ9" s="927"/>
      <c r="AK9" s="927"/>
      <c r="AL9" s="927"/>
      <c r="AM9" s="927"/>
      <c r="AN9" s="927"/>
      <c r="AO9" s="927"/>
      <c r="AP9" s="927"/>
      <c r="AQ9" s="927"/>
      <c r="AR9" s="927"/>
      <c r="AS9" s="929"/>
      <c r="AT9" s="930"/>
      <c r="AU9" s="927"/>
      <c r="AV9" s="928"/>
      <c r="AW9" s="925"/>
      <c r="AX9" s="925"/>
      <c r="AY9" s="925"/>
      <c r="AZ9" s="925"/>
      <c r="BA9" s="925"/>
      <c r="BB9" s="925"/>
      <c r="BC9" s="925"/>
      <c r="BD9" s="925"/>
      <c r="BE9" s="925"/>
      <c r="BF9" s="925"/>
      <c r="BG9" s="925"/>
      <c r="BH9" s="925"/>
      <c r="BI9" s="925"/>
      <c r="BJ9" s="925"/>
      <c r="BK9" s="925"/>
      <c r="BL9" s="925"/>
      <c r="BM9" s="925"/>
      <c r="BN9" s="925"/>
      <c r="BO9" s="925"/>
      <c r="BP9" s="925"/>
      <c r="BQ9" s="925"/>
      <c r="BR9" s="925"/>
      <c r="BS9" s="925"/>
      <c r="BT9" s="925"/>
      <c r="BU9" s="925"/>
      <c r="BV9" s="925"/>
      <c r="BW9" s="925"/>
      <c r="BX9" s="925"/>
      <c r="BY9" s="925"/>
      <c r="BZ9" s="925"/>
      <c r="CA9" s="925"/>
      <c r="CB9" s="925"/>
      <c r="CC9" s="925"/>
      <c r="CD9" s="925"/>
      <c r="CE9" s="929"/>
      <c r="CF9" s="930"/>
      <c r="CG9" s="925"/>
      <c r="CH9" s="925"/>
      <c r="CI9" s="931"/>
      <c r="CJ9" s="931"/>
      <c r="CK9" s="931"/>
      <c r="CL9" s="931"/>
    </row>
    <row r="10" spans="1:90" s="935" customFormat="1" ht="19.5" customHeight="1">
      <c r="A10" s="933"/>
      <c r="B10" s="929"/>
      <c r="C10" s="925"/>
      <c r="D10" s="926"/>
      <c r="E10" s="925"/>
      <c r="F10" s="925"/>
      <c r="G10" s="925"/>
      <c r="H10" s="925"/>
      <c r="I10" s="928" t="s">
        <v>652</v>
      </c>
      <c r="J10" s="928"/>
      <c r="K10" s="925"/>
      <c r="L10" s="925"/>
      <c r="M10" s="925"/>
      <c r="N10" s="925"/>
      <c r="O10" s="925"/>
      <c r="P10" s="925"/>
      <c r="Q10" s="925"/>
      <c r="R10" s="925"/>
      <c r="S10" s="925"/>
      <c r="T10" s="925"/>
      <c r="U10" s="925"/>
      <c r="V10" s="925"/>
      <c r="W10" s="925"/>
      <c r="X10" s="925"/>
      <c r="Y10" s="925"/>
      <c r="Z10" s="925"/>
      <c r="AA10" s="925"/>
      <c r="AB10" s="925"/>
      <c r="AC10" s="925"/>
      <c r="AD10" s="925"/>
      <c r="AE10" s="925"/>
      <c r="AF10" s="925"/>
      <c r="AG10" s="925"/>
      <c r="AH10" s="925"/>
      <c r="AI10" s="925"/>
      <c r="AJ10" s="925"/>
      <c r="AK10" s="925"/>
      <c r="AL10" s="925"/>
      <c r="AM10" s="925"/>
      <c r="AN10" s="925"/>
      <c r="AO10" s="925"/>
      <c r="AP10" s="925"/>
      <c r="AQ10" s="925"/>
      <c r="AR10" s="925"/>
      <c r="AS10" s="929"/>
      <c r="AT10" s="930"/>
      <c r="AU10" s="925"/>
      <c r="AV10" s="925"/>
      <c r="AW10" s="925"/>
      <c r="AX10" s="925"/>
      <c r="AY10" s="925"/>
      <c r="AZ10" s="925"/>
      <c r="BA10" s="925"/>
      <c r="BB10" s="925"/>
      <c r="BC10" s="925"/>
      <c r="BD10" s="925"/>
      <c r="BE10" s="925"/>
      <c r="BF10" s="925"/>
      <c r="BG10" s="925"/>
      <c r="BH10" s="925"/>
      <c r="BI10" s="925"/>
      <c r="BJ10" s="925"/>
      <c r="BK10" s="925"/>
      <c r="BL10" s="925"/>
      <c r="BM10" s="925"/>
      <c r="BN10" s="925"/>
      <c r="BO10" s="925"/>
      <c r="BP10" s="925"/>
      <c r="BQ10" s="925"/>
      <c r="BR10" s="925"/>
      <c r="BS10" s="925"/>
      <c r="BT10" s="925"/>
      <c r="BU10" s="925"/>
      <c r="BV10" s="925"/>
      <c r="BW10" s="925"/>
      <c r="BX10" s="925"/>
      <c r="BY10" s="925"/>
      <c r="BZ10" s="925"/>
      <c r="CA10" s="925"/>
      <c r="CB10" s="925"/>
      <c r="CC10" s="925"/>
      <c r="CD10" s="925"/>
      <c r="CE10" s="925"/>
      <c r="CF10" s="925"/>
      <c r="CG10" s="925"/>
      <c r="CH10" s="925"/>
      <c r="CI10" s="924"/>
      <c r="CJ10" s="924"/>
      <c r="CK10" s="934"/>
      <c r="CL10" s="934"/>
    </row>
    <row r="11" spans="1:90" s="935" customFormat="1" ht="19.5" customHeight="1">
      <c r="A11" s="936"/>
      <c r="B11" s="929"/>
      <c r="C11" s="927"/>
      <c r="D11" s="927"/>
      <c r="E11" s="925"/>
      <c r="F11" s="927"/>
      <c r="G11" s="927"/>
      <c r="H11" s="927"/>
      <c r="I11" s="921" t="s">
        <v>653</v>
      </c>
      <c r="J11" s="927"/>
      <c r="K11" s="927"/>
      <c r="L11" s="927"/>
      <c r="M11" s="927"/>
      <c r="N11" s="927"/>
      <c r="O11" s="927"/>
      <c r="P11" s="927"/>
      <c r="Q11" s="927"/>
      <c r="R11" s="927"/>
      <c r="S11" s="927"/>
      <c r="T11" s="927"/>
      <c r="U11" s="927"/>
      <c r="V11" s="927"/>
      <c r="W11" s="927"/>
      <c r="X11" s="927"/>
      <c r="Y11" s="927"/>
      <c r="Z11" s="927"/>
      <c r="AA11" s="927"/>
      <c r="AB11" s="927"/>
      <c r="AC11" s="927"/>
      <c r="AD11" s="927"/>
      <c r="AE11" s="927"/>
      <c r="AF11" s="927"/>
      <c r="AG11" s="927"/>
      <c r="AH11" s="927"/>
      <c r="AI11" s="927"/>
      <c r="AJ11" s="927"/>
      <c r="AK11" s="927"/>
      <c r="AL11" s="927"/>
      <c r="AM11" s="927"/>
      <c r="AN11" s="927"/>
      <c r="AO11" s="927"/>
      <c r="AP11" s="927"/>
      <c r="AQ11" s="927"/>
      <c r="AR11" s="927"/>
      <c r="AS11" s="929"/>
      <c r="AT11" s="937"/>
      <c r="AU11" s="930"/>
      <c r="AV11" s="927"/>
      <c r="AW11" s="926"/>
      <c r="AX11" s="927"/>
      <c r="AY11" s="927"/>
      <c r="AZ11" s="927"/>
      <c r="BA11" s="927"/>
      <c r="BB11" s="927"/>
      <c r="BC11" s="927"/>
      <c r="BD11" s="927"/>
      <c r="BE11" s="927"/>
      <c r="BF11" s="927"/>
      <c r="BG11" s="927"/>
      <c r="BH11" s="927"/>
      <c r="BI11" s="927"/>
      <c r="BJ11" s="927"/>
      <c r="BK11" s="927"/>
      <c r="BL11" s="927"/>
      <c r="BM11" s="927"/>
      <c r="BN11" s="927"/>
      <c r="BO11" s="927"/>
      <c r="BP11" s="927"/>
      <c r="BQ11" s="927"/>
      <c r="BR11" s="927"/>
      <c r="BS11" s="927"/>
      <c r="BT11" s="927"/>
      <c r="BU11" s="927"/>
      <c r="BV11" s="927"/>
      <c r="BW11" s="927"/>
      <c r="BX11" s="927"/>
      <c r="BY11" s="927"/>
      <c r="BZ11" s="927"/>
      <c r="CA11" s="927"/>
      <c r="CB11" s="927"/>
      <c r="CC11" s="927"/>
      <c r="CD11" s="927"/>
      <c r="CE11" s="927"/>
      <c r="CF11" s="927"/>
      <c r="CG11" s="927"/>
      <c r="CH11" s="927"/>
      <c r="CI11" s="924"/>
      <c r="CJ11" s="924"/>
      <c r="CK11" s="934"/>
      <c r="CL11" s="934"/>
    </row>
    <row r="12" spans="1:90" s="919" customFormat="1" ht="19.5" customHeight="1">
      <c r="A12" s="936"/>
      <c r="B12" s="929"/>
      <c r="C12" s="927"/>
      <c r="D12" s="927"/>
      <c r="E12" s="925"/>
      <c r="F12" s="927"/>
      <c r="G12" s="927"/>
      <c r="H12" s="927"/>
      <c r="I12" s="921"/>
      <c r="J12" s="927"/>
      <c r="K12" s="927"/>
      <c r="L12" s="927"/>
      <c r="M12" s="927"/>
      <c r="N12" s="927"/>
      <c r="O12" s="927"/>
      <c r="P12" s="927"/>
      <c r="Q12" s="927"/>
      <c r="R12" s="927"/>
      <c r="S12" s="927"/>
      <c r="T12" s="927"/>
      <c r="U12" s="927"/>
      <c r="V12" s="927"/>
      <c r="W12" s="927"/>
      <c r="X12" s="927"/>
      <c r="Y12" s="927"/>
      <c r="Z12" s="927"/>
      <c r="AA12" s="927"/>
      <c r="AB12" s="927"/>
      <c r="AC12" s="927"/>
      <c r="AD12" s="927"/>
      <c r="AE12" s="927"/>
      <c r="AF12" s="927"/>
      <c r="AG12" s="927"/>
      <c r="AH12" s="927"/>
      <c r="AI12" s="927"/>
      <c r="AJ12" s="927"/>
      <c r="AK12" s="927"/>
      <c r="AL12" s="927"/>
      <c r="AM12" s="927"/>
      <c r="AN12" s="927"/>
      <c r="AO12" s="927"/>
      <c r="AP12" s="927"/>
      <c r="AQ12" s="927"/>
      <c r="AR12" s="927"/>
      <c r="AS12" s="929"/>
      <c r="AT12" s="937"/>
      <c r="AU12" s="930"/>
      <c r="AV12" s="927"/>
      <c r="AW12" s="926"/>
      <c r="AX12" s="927"/>
      <c r="AY12" s="927"/>
      <c r="AZ12" s="927"/>
      <c r="BA12" s="927"/>
      <c r="BB12" s="927"/>
      <c r="BC12" s="927"/>
      <c r="BD12" s="927"/>
      <c r="BE12" s="927"/>
      <c r="BF12" s="927"/>
      <c r="BG12" s="927"/>
      <c r="BH12" s="927"/>
      <c r="BI12" s="927"/>
      <c r="BJ12" s="927"/>
      <c r="BK12" s="927"/>
      <c r="BL12" s="927"/>
      <c r="BM12" s="927"/>
      <c r="BN12" s="927"/>
      <c r="BO12" s="927"/>
      <c r="BP12" s="927"/>
      <c r="BQ12" s="927"/>
      <c r="BR12" s="927"/>
      <c r="BS12" s="927"/>
      <c r="BT12" s="927"/>
      <c r="BU12" s="927"/>
      <c r="BV12" s="927"/>
      <c r="BW12" s="927"/>
      <c r="BX12" s="927"/>
      <c r="BY12" s="927"/>
      <c r="BZ12" s="927"/>
      <c r="CA12" s="927"/>
      <c r="CB12" s="927"/>
      <c r="CC12" s="927"/>
      <c r="CD12" s="927"/>
      <c r="CE12" s="927"/>
      <c r="CF12" s="927"/>
      <c r="CG12" s="927"/>
      <c r="CH12" s="927"/>
      <c r="CI12" s="924"/>
      <c r="CJ12" s="924"/>
      <c r="CK12" s="924"/>
      <c r="CL12" s="924"/>
    </row>
    <row r="13" spans="1:86" s="939" customFormat="1" ht="17.25" customHeight="1">
      <c r="A13" s="920"/>
      <c r="B13" s="929"/>
      <c r="C13" s="927"/>
      <c r="D13" s="920"/>
      <c r="E13" s="929"/>
      <c r="F13" s="927"/>
      <c r="G13" s="927"/>
      <c r="H13" s="938" t="s">
        <v>654</v>
      </c>
      <c r="I13" s="927"/>
      <c r="J13" s="927"/>
      <c r="K13" s="927"/>
      <c r="L13" s="927"/>
      <c r="M13" s="921"/>
      <c r="N13" s="927"/>
      <c r="O13" s="927"/>
      <c r="P13" s="927"/>
      <c r="Q13" s="927"/>
      <c r="R13" s="927"/>
      <c r="S13" s="927"/>
      <c r="T13" s="927"/>
      <c r="U13" s="927"/>
      <c r="V13" s="927"/>
      <c r="W13" s="927"/>
      <c r="X13" s="927"/>
      <c r="Y13" s="927"/>
      <c r="Z13" s="927"/>
      <c r="AA13" s="927"/>
      <c r="AB13" s="927"/>
      <c r="AC13" s="927"/>
      <c r="AD13" s="927"/>
      <c r="AE13" s="927"/>
      <c r="AF13" s="927"/>
      <c r="AG13" s="927"/>
      <c r="AH13" s="927"/>
      <c r="AI13" s="927"/>
      <c r="AJ13" s="927"/>
      <c r="AK13" s="927"/>
      <c r="AL13" s="927"/>
      <c r="AM13" s="927"/>
      <c r="AN13" s="927"/>
      <c r="AO13" s="927"/>
      <c r="AP13" s="927"/>
      <c r="AQ13" s="927"/>
      <c r="AR13" s="927"/>
      <c r="AS13" s="929"/>
      <c r="AT13" s="930"/>
      <c r="AU13" s="930"/>
      <c r="AV13" s="927"/>
      <c r="AW13" s="927"/>
      <c r="AX13" s="927"/>
      <c r="AY13" s="927"/>
      <c r="AZ13" s="927"/>
      <c r="BA13" s="927"/>
      <c r="BB13" s="927"/>
      <c r="BC13" s="927"/>
      <c r="BD13" s="927"/>
      <c r="BE13" s="927"/>
      <c r="BF13" s="927"/>
      <c r="BG13" s="927"/>
      <c r="BH13" s="927"/>
      <c r="BI13" s="927"/>
      <c r="BJ13" s="927"/>
      <c r="BK13" s="927"/>
      <c r="BL13" s="927"/>
      <c r="BM13" s="927"/>
      <c r="BN13" s="927"/>
      <c r="BO13" s="927"/>
      <c r="BP13" s="927"/>
      <c r="BQ13" s="927"/>
      <c r="BR13" s="927"/>
      <c r="BS13" s="927"/>
      <c r="BT13" s="927"/>
      <c r="BU13" s="927"/>
      <c r="BV13" s="927"/>
      <c r="BW13" s="927"/>
      <c r="BX13" s="927"/>
      <c r="BY13" s="927"/>
      <c r="BZ13" s="927"/>
      <c r="CA13" s="927"/>
      <c r="CB13" s="927"/>
      <c r="CC13" s="927"/>
      <c r="CD13" s="927"/>
      <c r="CE13" s="927"/>
      <c r="CF13" s="927"/>
      <c r="CG13" s="927"/>
      <c r="CH13" s="927"/>
    </row>
    <row r="14" spans="1:88" s="942" customFormat="1" ht="19.5" customHeight="1">
      <c r="A14" s="940"/>
      <c r="B14" s="921"/>
      <c r="C14" s="940"/>
      <c r="D14" s="940"/>
      <c r="E14" s="940"/>
      <c r="F14" s="940"/>
      <c r="G14" s="940"/>
      <c r="H14" s="940"/>
      <c r="I14" s="940"/>
      <c r="J14" s="940"/>
      <c r="K14" s="940"/>
      <c r="L14" s="940"/>
      <c r="M14" s="940"/>
      <c r="N14" s="940"/>
      <c r="O14" s="940"/>
      <c r="P14" s="940"/>
      <c r="Q14" s="940"/>
      <c r="R14" s="940"/>
      <c r="S14" s="940"/>
      <c r="T14" s="940"/>
      <c r="U14" s="940"/>
      <c r="V14" s="940"/>
      <c r="W14" s="940"/>
      <c r="X14" s="940"/>
      <c r="Y14" s="940"/>
      <c r="Z14" s="940"/>
      <c r="AA14" s="940"/>
      <c r="AB14" s="940"/>
      <c r="AC14" s="940"/>
      <c r="AD14" s="940"/>
      <c r="AE14" s="940"/>
      <c r="AF14" s="940"/>
      <c r="AG14" s="940"/>
      <c r="AH14" s="940"/>
      <c r="AI14" s="940"/>
      <c r="AJ14" s="940"/>
      <c r="AK14" s="940"/>
      <c r="AL14" s="940"/>
      <c r="AM14" s="940"/>
      <c r="AN14" s="940"/>
      <c r="AO14" s="940"/>
      <c r="AP14" s="940"/>
      <c r="AQ14" s="940"/>
      <c r="AR14" s="940"/>
      <c r="AS14" s="940"/>
      <c r="AT14" s="941"/>
      <c r="AU14" s="941"/>
      <c r="AV14" s="940"/>
      <c r="AW14" s="940"/>
      <c r="AX14" s="940"/>
      <c r="AY14" s="940"/>
      <c r="AZ14" s="940"/>
      <c r="BA14" s="940"/>
      <c r="BB14" s="940"/>
      <c r="BC14" s="940"/>
      <c r="BD14" s="940"/>
      <c r="BE14" s="940"/>
      <c r="BF14" s="940"/>
      <c r="BG14" s="940"/>
      <c r="BH14" s="940"/>
      <c r="BI14" s="940"/>
      <c r="BJ14" s="940"/>
      <c r="BK14" s="940"/>
      <c r="BL14" s="940"/>
      <c r="BM14" s="940"/>
      <c r="BN14" s="940"/>
      <c r="BO14" s="940"/>
      <c r="BP14" s="940"/>
      <c r="BQ14" s="940"/>
      <c r="BR14" s="940"/>
      <c r="BS14" s="940"/>
      <c r="BT14" s="940"/>
      <c r="BU14" s="940"/>
      <c r="BV14" s="940"/>
      <c r="BW14" s="940"/>
      <c r="BX14" s="940"/>
      <c r="BY14" s="940"/>
      <c r="BZ14" s="940"/>
      <c r="CA14" s="940"/>
      <c r="CB14" s="940"/>
      <c r="CC14" s="940"/>
      <c r="CD14" s="940"/>
      <c r="CE14" s="940"/>
      <c r="CF14" s="940"/>
      <c r="CG14" s="940"/>
      <c r="CH14" s="940"/>
      <c r="CI14" s="939"/>
      <c r="CJ14" s="939"/>
    </row>
    <row r="15" spans="1:86" s="939" customFormat="1" ht="19.5" customHeight="1">
      <c r="A15" s="943"/>
      <c r="B15" s="921"/>
      <c r="C15" s="940"/>
      <c r="D15" s="940"/>
      <c r="E15" s="943"/>
      <c r="F15" s="940"/>
      <c r="G15" s="940"/>
      <c r="H15" s="940"/>
      <c r="I15" s="940"/>
      <c r="J15" s="940"/>
      <c r="K15" s="940"/>
      <c r="L15" s="940"/>
      <c r="M15" s="940"/>
      <c r="N15" s="940"/>
      <c r="O15" s="921" t="s">
        <v>655</v>
      </c>
      <c r="P15" s="940"/>
      <c r="Q15" s="921"/>
      <c r="R15" s="940"/>
      <c r="S15" s="940"/>
      <c r="T15" s="940"/>
      <c r="U15" s="940"/>
      <c r="V15" s="940"/>
      <c r="W15" s="940"/>
      <c r="X15" s="940"/>
      <c r="Y15" s="940"/>
      <c r="Z15" s="940"/>
      <c r="AA15" s="940"/>
      <c r="AB15" s="940"/>
      <c r="AC15" s="940"/>
      <c r="AD15" s="940"/>
      <c r="AE15" s="940"/>
      <c r="AF15" s="940"/>
      <c r="AG15" s="940"/>
      <c r="AH15" s="940"/>
      <c r="AI15" s="940"/>
      <c r="AJ15" s="940"/>
      <c r="AK15" s="940"/>
      <c r="AL15" s="940"/>
      <c r="AM15" s="940"/>
      <c r="AN15" s="940"/>
      <c r="AO15" s="940"/>
      <c r="AP15" s="943"/>
      <c r="AQ15" s="940"/>
      <c r="AR15" s="940"/>
      <c r="AS15" s="921" t="s">
        <v>656</v>
      </c>
      <c r="AT15" s="944"/>
      <c r="AU15" s="941"/>
      <c r="AV15" s="940"/>
      <c r="AW15" s="940"/>
      <c r="AX15" s="940"/>
      <c r="AY15" s="940"/>
      <c r="AZ15" s="940"/>
      <c r="BA15" s="940"/>
      <c r="BB15" s="940"/>
      <c r="BC15" s="940"/>
      <c r="BD15" s="940"/>
      <c r="BE15" s="940"/>
      <c r="BF15" s="940"/>
      <c r="BG15" s="940"/>
      <c r="BH15" s="940"/>
      <c r="BI15" s="940"/>
      <c r="BJ15" s="940"/>
      <c r="BK15" s="940"/>
      <c r="BL15" s="940"/>
      <c r="BM15" s="940"/>
      <c r="BN15" s="940"/>
      <c r="BO15" s="940"/>
      <c r="BP15" s="940"/>
      <c r="BQ15" s="940"/>
      <c r="BR15" s="940"/>
      <c r="BS15" s="940"/>
      <c r="BT15" s="940"/>
      <c r="BU15" s="940"/>
      <c r="BV15" s="940"/>
      <c r="BW15" s="940"/>
      <c r="BX15" s="940"/>
      <c r="BY15" s="940"/>
      <c r="BZ15" s="940"/>
      <c r="CA15" s="940"/>
      <c r="CB15" s="940"/>
      <c r="CC15" s="940"/>
      <c r="CD15" s="940"/>
      <c r="CE15" s="940"/>
      <c r="CF15" s="940"/>
      <c r="CG15" s="940"/>
      <c r="CH15" s="940"/>
    </row>
    <row r="16" spans="1:86" s="939" customFormat="1" ht="19.5" customHeight="1">
      <c r="A16" s="940"/>
      <c r="B16" s="921"/>
      <c r="C16" s="940"/>
      <c r="D16" s="940"/>
      <c r="E16" s="940"/>
      <c r="F16" s="940"/>
      <c r="G16" s="940"/>
      <c r="H16" s="940"/>
      <c r="I16" s="940"/>
      <c r="J16" s="940"/>
      <c r="K16" s="940"/>
      <c r="L16" s="940"/>
      <c r="M16" s="940"/>
      <c r="N16" s="940"/>
      <c r="O16" s="921" t="s">
        <v>657</v>
      </c>
      <c r="P16" s="940"/>
      <c r="Q16" s="921"/>
      <c r="R16" s="940"/>
      <c r="S16" s="940"/>
      <c r="T16" s="940"/>
      <c r="U16" s="940"/>
      <c r="V16" s="940"/>
      <c r="W16" s="940"/>
      <c r="X16" s="940"/>
      <c r="Y16" s="940"/>
      <c r="Z16" s="940"/>
      <c r="AA16" s="940"/>
      <c r="AB16" s="940"/>
      <c r="AC16" s="940"/>
      <c r="AD16" s="940"/>
      <c r="AE16" s="940"/>
      <c r="AF16" s="940"/>
      <c r="AG16" s="940"/>
      <c r="AH16" s="940"/>
      <c r="AI16" s="940"/>
      <c r="AJ16" s="940"/>
      <c r="AK16" s="940"/>
      <c r="AL16" s="940"/>
      <c r="AM16" s="940"/>
      <c r="AN16" s="940"/>
      <c r="AO16" s="940"/>
      <c r="AP16" s="940"/>
      <c r="AQ16" s="940"/>
      <c r="AR16" s="940"/>
      <c r="AS16" s="921" t="s">
        <v>658</v>
      </c>
      <c r="AT16" s="941"/>
      <c r="AU16" s="941"/>
      <c r="AV16" s="940"/>
      <c r="AW16" s="940"/>
      <c r="AX16" s="928"/>
      <c r="AY16" s="928"/>
      <c r="AZ16" s="940"/>
      <c r="BA16" s="940"/>
      <c r="BB16" s="940"/>
      <c r="BC16" s="940"/>
      <c r="BD16" s="940"/>
      <c r="BE16" s="940"/>
      <c r="BF16" s="940"/>
      <c r="BG16" s="940"/>
      <c r="BH16" s="940"/>
      <c r="BI16" s="940"/>
      <c r="BJ16" s="940"/>
      <c r="BK16" s="940"/>
      <c r="BL16" s="940"/>
      <c r="BM16" s="940"/>
      <c r="BN16" s="940"/>
      <c r="BO16" s="940"/>
      <c r="BP16" s="940"/>
      <c r="BQ16" s="940"/>
      <c r="BR16" s="940"/>
      <c r="BS16" s="940"/>
      <c r="BT16" s="940"/>
      <c r="BU16" s="940"/>
      <c r="BV16" s="940"/>
      <c r="BW16" s="940"/>
      <c r="BX16" s="940"/>
      <c r="BY16" s="940"/>
      <c r="BZ16" s="940"/>
      <c r="CA16" s="940"/>
      <c r="CB16" s="940"/>
      <c r="CC16" s="940"/>
      <c r="CD16" s="940"/>
      <c r="CE16" s="940"/>
      <c r="CF16" s="940"/>
      <c r="CG16" s="940"/>
      <c r="CH16" s="940"/>
    </row>
    <row r="17" spans="1:86" s="939" customFormat="1" ht="19.5" customHeight="1">
      <c r="A17" s="940"/>
      <c r="B17" s="921"/>
      <c r="C17" s="940"/>
      <c r="D17" s="940"/>
      <c r="E17" s="940"/>
      <c r="F17" s="940"/>
      <c r="G17" s="940"/>
      <c r="H17" s="940"/>
      <c r="I17" s="940"/>
      <c r="J17" s="940"/>
      <c r="K17" s="940"/>
      <c r="L17" s="940"/>
      <c r="M17" s="940"/>
      <c r="N17" s="940"/>
      <c r="O17" s="921" t="s">
        <v>659</v>
      </c>
      <c r="P17" s="940"/>
      <c r="Q17" s="921"/>
      <c r="R17" s="940"/>
      <c r="S17" s="940"/>
      <c r="T17" s="940"/>
      <c r="U17" s="940"/>
      <c r="V17" s="940"/>
      <c r="W17" s="940"/>
      <c r="X17" s="940"/>
      <c r="Y17" s="940"/>
      <c r="Z17" s="940"/>
      <c r="AA17" s="940"/>
      <c r="AB17" s="940"/>
      <c r="AC17" s="940"/>
      <c r="AD17" s="940"/>
      <c r="AE17" s="940"/>
      <c r="AF17" s="940"/>
      <c r="AG17" s="940"/>
      <c r="AH17" s="940"/>
      <c r="AI17" s="940"/>
      <c r="AJ17" s="940"/>
      <c r="AK17" s="940"/>
      <c r="AL17" s="940"/>
      <c r="AM17" s="940"/>
      <c r="AN17" s="940"/>
      <c r="AO17" s="940"/>
      <c r="AP17" s="940"/>
      <c r="AQ17" s="940"/>
      <c r="AR17" s="940"/>
      <c r="AS17" s="921" t="s">
        <v>660</v>
      </c>
      <c r="AT17" s="940"/>
      <c r="AU17" s="941"/>
      <c r="AV17" s="940"/>
      <c r="AW17" s="940"/>
      <c r="AX17" s="940"/>
      <c r="AY17" s="940"/>
      <c r="AZ17" s="940"/>
      <c r="BA17" s="940"/>
      <c r="BB17" s="940"/>
      <c r="BC17" s="940"/>
      <c r="BD17" s="940"/>
      <c r="BE17" s="940"/>
      <c r="BF17" s="940"/>
      <c r="BG17" s="940"/>
      <c r="BH17" s="940"/>
      <c r="BI17" s="940"/>
      <c r="BJ17" s="940"/>
      <c r="BK17" s="940"/>
      <c r="BL17" s="940"/>
      <c r="BM17" s="940"/>
      <c r="BN17" s="940"/>
      <c r="BO17" s="940"/>
      <c r="BP17" s="940"/>
      <c r="BQ17" s="940"/>
      <c r="BR17" s="940"/>
      <c r="BS17" s="940"/>
      <c r="BT17" s="940"/>
      <c r="BU17" s="940"/>
      <c r="BV17" s="940"/>
      <c r="BW17" s="940"/>
      <c r="BX17" s="940"/>
      <c r="BY17" s="940"/>
      <c r="BZ17" s="940"/>
      <c r="CA17" s="940"/>
      <c r="CB17" s="940"/>
      <c r="CC17" s="940"/>
      <c r="CD17" s="940"/>
      <c r="CE17" s="940"/>
      <c r="CF17" s="940"/>
      <c r="CG17" s="940"/>
      <c r="CH17" s="940"/>
    </row>
    <row r="18" spans="1:86" s="939" customFormat="1" ht="19.5" customHeight="1">
      <c r="A18" s="940"/>
      <c r="B18" s="921"/>
      <c r="C18" s="940"/>
      <c r="D18" s="940"/>
      <c r="E18" s="940"/>
      <c r="F18" s="940"/>
      <c r="G18" s="940"/>
      <c r="H18" s="940"/>
      <c r="I18" s="940"/>
      <c r="J18" s="940"/>
      <c r="K18" s="940"/>
      <c r="L18" s="940"/>
      <c r="M18" s="940"/>
      <c r="N18" s="940"/>
      <c r="O18" s="921" t="s">
        <v>661</v>
      </c>
      <c r="P18" s="940"/>
      <c r="Q18" s="921"/>
      <c r="R18" s="940"/>
      <c r="S18" s="940"/>
      <c r="T18" s="940"/>
      <c r="U18" s="940"/>
      <c r="V18" s="940"/>
      <c r="W18" s="940"/>
      <c r="X18" s="940"/>
      <c r="Y18" s="940"/>
      <c r="Z18" s="940"/>
      <c r="AA18" s="940"/>
      <c r="AB18" s="940"/>
      <c r="AC18" s="940"/>
      <c r="AD18" s="940"/>
      <c r="AE18" s="940"/>
      <c r="AF18" s="940"/>
      <c r="AG18" s="940"/>
      <c r="AH18" s="940"/>
      <c r="AI18" s="940"/>
      <c r="AJ18" s="940"/>
      <c r="AK18" s="940"/>
      <c r="AL18" s="940"/>
      <c r="AM18" s="940"/>
      <c r="AN18" s="940"/>
      <c r="AO18" s="940"/>
      <c r="AP18" s="940"/>
      <c r="AQ18" s="940"/>
      <c r="AR18" s="940"/>
      <c r="AS18" s="921" t="s">
        <v>662</v>
      </c>
      <c r="AT18" s="940"/>
      <c r="AU18" s="941"/>
      <c r="AV18" s="940"/>
      <c r="AW18" s="940"/>
      <c r="AX18" s="928"/>
      <c r="AY18" s="928"/>
      <c r="AZ18" s="940"/>
      <c r="BA18" s="940"/>
      <c r="BB18" s="940"/>
      <c r="BC18" s="940"/>
      <c r="BD18" s="940"/>
      <c r="BE18" s="940"/>
      <c r="BF18" s="940"/>
      <c r="BG18" s="940"/>
      <c r="BH18" s="940"/>
      <c r="BI18" s="940"/>
      <c r="BJ18" s="940"/>
      <c r="BK18" s="940"/>
      <c r="BL18" s="940"/>
      <c r="BM18" s="940"/>
      <c r="BN18" s="940"/>
      <c r="BO18" s="940"/>
      <c r="BP18" s="940"/>
      <c r="BQ18" s="940"/>
      <c r="BR18" s="940"/>
      <c r="BS18" s="940"/>
      <c r="BT18" s="940"/>
      <c r="BU18" s="940"/>
      <c r="BV18" s="940"/>
      <c r="BW18" s="940"/>
      <c r="BX18" s="940"/>
      <c r="BY18" s="940"/>
      <c r="BZ18" s="940"/>
      <c r="CA18" s="940"/>
      <c r="CB18" s="940"/>
      <c r="CC18" s="940"/>
      <c r="CD18" s="940"/>
      <c r="CE18" s="940"/>
      <c r="CF18" s="940"/>
      <c r="CG18" s="940"/>
      <c r="CH18" s="940"/>
    </row>
    <row r="19" spans="1:90" s="919" customFormat="1" ht="19.5" customHeight="1">
      <c r="A19" s="940"/>
      <c r="B19" s="921"/>
      <c r="C19" s="940"/>
      <c r="D19" s="940"/>
      <c r="E19" s="940"/>
      <c r="F19" s="940"/>
      <c r="G19" s="940"/>
      <c r="H19" s="940"/>
      <c r="I19" s="940"/>
      <c r="J19" s="940"/>
      <c r="K19" s="940"/>
      <c r="L19" s="940"/>
      <c r="M19" s="940"/>
      <c r="N19" s="940"/>
      <c r="O19" s="921" t="s">
        <v>663</v>
      </c>
      <c r="P19" s="940"/>
      <c r="Q19" s="921"/>
      <c r="R19" s="940"/>
      <c r="S19" s="940"/>
      <c r="T19" s="940"/>
      <c r="U19" s="940"/>
      <c r="V19" s="940"/>
      <c r="W19" s="940"/>
      <c r="X19" s="940"/>
      <c r="Y19" s="940"/>
      <c r="Z19" s="940"/>
      <c r="AA19" s="940"/>
      <c r="AB19" s="940"/>
      <c r="AC19" s="940"/>
      <c r="AD19" s="940"/>
      <c r="AE19" s="940"/>
      <c r="AF19" s="940"/>
      <c r="AG19" s="940"/>
      <c r="AH19" s="940"/>
      <c r="AI19" s="940"/>
      <c r="AJ19" s="940"/>
      <c r="AK19" s="940"/>
      <c r="AL19" s="940"/>
      <c r="AM19" s="940"/>
      <c r="AN19" s="940"/>
      <c r="AO19" s="940"/>
      <c r="AP19" s="940"/>
      <c r="AQ19" s="940"/>
      <c r="AR19" s="940"/>
      <c r="AS19" s="921" t="s">
        <v>664</v>
      </c>
      <c r="AT19" s="941"/>
      <c r="AU19" s="941"/>
      <c r="AV19" s="940"/>
      <c r="AW19" s="940"/>
      <c r="AX19" s="940"/>
      <c r="AY19" s="940"/>
      <c r="AZ19" s="940"/>
      <c r="BA19" s="940"/>
      <c r="BB19" s="940"/>
      <c r="BC19" s="940"/>
      <c r="BD19" s="940"/>
      <c r="BE19" s="940"/>
      <c r="BF19" s="940"/>
      <c r="BG19" s="940"/>
      <c r="BH19" s="940"/>
      <c r="BI19" s="940"/>
      <c r="BJ19" s="940"/>
      <c r="BK19" s="940"/>
      <c r="BL19" s="940"/>
      <c r="BM19" s="940"/>
      <c r="BN19" s="940"/>
      <c r="BO19" s="940"/>
      <c r="BP19" s="940"/>
      <c r="BQ19" s="940"/>
      <c r="BR19" s="940"/>
      <c r="BS19" s="940"/>
      <c r="BT19" s="940"/>
      <c r="BU19" s="940"/>
      <c r="BV19" s="940"/>
      <c r="BW19" s="940"/>
      <c r="BX19" s="940"/>
      <c r="BY19" s="940"/>
      <c r="BZ19" s="940"/>
      <c r="CA19" s="940"/>
      <c r="CB19" s="940"/>
      <c r="CC19" s="940"/>
      <c r="CD19" s="940"/>
      <c r="CE19" s="940"/>
      <c r="CF19" s="940"/>
      <c r="CG19" s="940"/>
      <c r="CH19" s="940"/>
      <c r="CI19" s="924"/>
      <c r="CJ19" s="924"/>
      <c r="CK19" s="924"/>
      <c r="CL19" s="924"/>
    </row>
    <row r="20" spans="1:90" s="919" customFormat="1" ht="20.25" customHeight="1">
      <c r="A20" s="920"/>
      <c r="B20" s="937"/>
      <c r="C20" s="927"/>
      <c r="D20" s="927"/>
      <c r="E20" s="920"/>
      <c r="F20" s="927"/>
      <c r="G20" s="927"/>
      <c r="H20" s="927"/>
      <c r="I20" s="927"/>
      <c r="J20" s="927"/>
      <c r="K20" s="927"/>
      <c r="L20" s="927"/>
      <c r="M20" s="927"/>
      <c r="N20" s="927"/>
      <c r="O20" s="921" t="s">
        <v>665</v>
      </c>
      <c r="P20" s="927"/>
      <c r="Q20" s="927"/>
      <c r="R20" s="927"/>
      <c r="S20" s="927"/>
      <c r="T20" s="927"/>
      <c r="U20" s="927"/>
      <c r="V20" s="927"/>
      <c r="W20" s="927"/>
      <c r="X20" s="927"/>
      <c r="Y20" s="927"/>
      <c r="Z20" s="927"/>
      <c r="AA20" s="927"/>
      <c r="AB20" s="927"/>
      <c r="AC20" s="927"/>
      <c r="AD20" s="927"/>
      <c r="AE20" s="927"/>
      <c r="AF20" s="927"/>
      <c r="AG20" s="927"/>
      <c r="AH20" s="927"/>
      <c r="AI20" s="927"/>
      <c r="AJ20" s="927"/>
      <c r="AK20" s="927"/>
      <c r="AL20" s="927"/>
      <c r="AM20" s="927"/>
      <c r="AN20" s="927"/>
      <c r="AO20" s="927"/>
      <c r="AP20" s="927"/>
      <c r="AQ20" s="927"/>
      <c r="AR20" s="927"/>
      <c r="AS20" s="921" t="s">
        <v>666</v>
      </c>
      <c r="AT20" s="927"/>
      <c r="AU20" s="927"/>
      <c r="AV20" s="927"/>
      <c r="AW20" s="927"/>
      <c r="AX20" s="927"/>
      <c r="AY20" s="927"/>
      <c r="AZ20" s="927"/>
      <c r="BA20" s="927"/>
      <c r="BB20" s="927"/>
      <c r="BC20" s="927"/>
      <c r="BD20" s="927"/>
      <c r="BE20" s="927"/>
      <c r="BF20" s="927"/>
      <c r="BG20" s="927"/>
      <c r="BH20" s="927"/>
      <c r="BI20" s="927"/>
      <c r="BJ20" s="927"/>
      <c r="BK20" s="927"/>
      <c r="BL20" s="927"/>
      <c r="BM20" s="927"/>
      <c r="BN20" s="927"/>
      <c r="BO20" s="927"/>
      <c r="BP20" s="927"/>
      <c r="BQ20" s="927"/>
      <c r="BR20" s="927"/>
      <c r="BS20" s="927"/>
      <c r="BT20" s="927"/>
      <c r="BU20" s="927"/>
      <c r="BV20" s="927"/>
      <c r="BW20" s="927"/>
      <c r="BX20" s="927"/>
      <c r="BY20" s="927"/>
      <c r="BZ20" s="927"/>
      <c r="CA20" s="927"/>
      <c r="CB20" s="927"/>
      <c r="CC20" s="927"/>
      <c r="CD20" s="927"/>
      <c r="CE20" s="927"/>
      <c r="CF20" s="927"/>
      <c r="CG20" s="927"/>
      <c r="CH20" s="927"/>
      <c r="CI20" s="924"/>
      <c r="CJ20" s="924"/>
      <c r="CK20" s="924"/>
      <c r="CL20" s="924"/>
    </row>
    <row r="21" spans="1:90" s="935" customFormat="1" ht="13.5" customHeight="1">
      <c r="A21" s="920"/>
      <c r="B21" s="937"/>
      <c r="C21" s="927"/>
      <c r="D21" s="927"/>
      <c r="E21" s="920"/>
      <c r="F21" s="927"/>
      <c r="G21" s="927"/>
      <c r="H21" s="927"/>
      <c r="I21" s="927"/>
      <c r="J21" s="927"/>
      <c r="K21" s="927"/>
      <c r="L21" s="927"/>
      <c r="M21" s="927"/>
      <c r="N21" s="927"/>
      <c r="O21" s="921"/>
      <c r="P21" s="927"/>
      <c r="Q21" s="927"/>
      <c r="R21" s="927"/>
      <c r="S21" s="927"/>
      <c r="T21" s="927"/>
      <c r="U21" s="927"/>
      <c r="V21" s="927"/>
      <c r="W21" s="927"/>
      <c r="X21" s="927"/>
      <c r="Y21" s="927"/>
      <c r="Z21" s="927"/>
      <c r="AA21" s="927"/>
      <c r="AB21" s="927"/>
      <c r="AC21" s="927"/>
      <c r="AD21" s="927"/>
      <c r="AE21" s="927"/>
      <c r="AF21" s="927"/>
      <c r="AG21" s="927"/>
      <c r="AH21" s="927"/>
      <c r="AI21" s="927"/>
      <c r="AJ21" s="927"/>
      <c r="AK21" s="927"/>
      <c r="AL21" s="927"/>
      <c r="AM21" s="927"/>
      <c r="AN21" s="927"/>
      <c r="AO21" s="927"/>
      <c r="AP21" s="927"/>
      <c r="AQ21" s="927"/>
      <c r="AR21" s="927"/>
      <c r="AS21" s="921"/>
      <c r="AT21" s="927"/>
      <c r="AU21" s="927"/>
      <c r="AV21" s="927"/>
      <c r="AW21" s="927"/>
      <c r="AX21" s="927"/>
      <c r="AY21" s="927"/>
      <c r="AZ21" s="927"/>
      <c r="BA21" s="927"/>
      <c r="BB21" s="927"/>
      <c r="BC21" s="927"/>
      <c r="BD21" s="927"/>
      <c r="BE21" s="927"/>
      <c r="BF21" s="927"/>
      <c r="BG21" s="927"/>
      <c r="BH21" s="927"/>
      <c r="BI21" s="927"/>
      <c r="BJ21" s="927"/>
      <c r="BK21" s="927"/>
      <c r="BL21" s="927"/>
      <c r="BM21" s="927"/>
      <c r="BN21" s="927"/>
      <c r="BO21" s="927"/>
      <c r="BP21" s="927"/>
      <c r="BQ21" s="927"/>
      <c r="BR21" s="927"/>
      <c r="BS21" s="927"/>
      <c r="BT21" s="927"/>
      <c r="BU21" s="927"/>
      <c r="BV21" s="927"/>
      <c r="BW21" s="927"/>
      <c r="BX21" s="927"/>
      <c r="BY21" s="927"/>
      <c r="BZ21" s="927"/>
      <c r="CA21" s="927"/>
      <c r="CB21" s="927"/>
      <c r="CC21" s="927"/>
      <c r="CD21" s="927"/>
      <c r="CE21" s="927"/>
      <c r="CF21" s="927"/>
      <c r="CG21" s="927"/>
      <c r="CH21" s="927"/>
      <c r="CI21" s="924"/>
      <c r="CJ21" s="924"/>
      <c r="CK21" s="934"/>
      <c r="CL21" s="934"/>
    </row>
    <row r="22" spans="1:86" s="919" customFormat="1" ht="13.5" customHeight="1">
      <c r="A22" s="920"/>
      <c r="B22" s="937"/>
      <c r="C22" s="927"/>
      <c r="D22" s="927"/>
      <c r="E22" s="929"/>
      <c r="F22" s="927"/>
      <c r="G22" s="927"/>
      <c r="H22" s="927"/>
      <c r="I22" s="927"/>
      <c r="J22" s="927"/>
      <c r="K22" s="927"/>
      <c r="L22" s="927"/>
      <c r="M22" s="927"/>
      <c r="N22" s="927"/>
      <c r="O22" s="927"/>
      <c r="P22" s="927"/>
      <c r="Q22" s="927"/>
      <c r="R22" s="927"/>
      <c r="S22" s="927"/>
      <c r="T22" s="927"/>
      <c r="U22" s="927"/>
      <c r="V22" s="927"/>
      <c r="W22" s="927"/>
      <c r="X22" s="927"/>
      <c r="Y22" s="927"/>
      <c r="Z22" s="927"/>
      <c r="AA22" s="927"/>
      <c r="AB22" s="927"/>
      <c r="AC22" s="927"/>
      <c r="AD22" s="927"/>
      <c r="AE22" s="927"/>
      <c r="AF22" s="927"/>
      <c r="AG22" s="927"/>
      <c r="AH22" s="927"/>
      <c r="AI22" s="927"/>
      <c r="AJ22" s="927"/>
      <c r="AK22" s="927"/>
      <c r="AL22" s="927"/>
      <c r="AM22" s="927"/>
      <c r="AN22" s="927"/>
      <c r="AO22" s="927"/>
      <c r="AP22" s="927"/>
      <c r="AQ22" s="927"/>
      <c r="AR22" s="927"/>
      <c r="AS22" s="929"/>
      <c r="AT22" s="927"/>
      <c r="AU22" s="927"/>
      <c r="AV22" s="927"/>
      <c r="AW22" s="927"/>
      <c r="AX22" s="927"/>
      <c r="AY22" s="927"/>
      <c r="AZ22" s="927"/>
      <c r="BA22" s="927"/>
      <c r="BB22" s="927"/>
      <c r="BC22" s="927"/>
      <c r="BD22" s="927"/>
      <c r="BE22" s="927"/>
      <c r="BF22" s="927"/>
      <c r="BG22" s="927"/>
      <c r="BH22" s="927"/>
      <c r="BI22" s="927"/>
      <c r="BJ22" s="927"/>
      <c r="BK22" s="927"/>
      <c r="BL22" s="927"/>
      <c r="BM22" s="927"/>
      <c r="BN22" s="927"/>
      <c r="BO22" s="927"/>
      <c r="BP22" s="927"/>
      <c r="BQ22" s="927"/>
      <c r="BR22" s="927"/>
      <c r="BS22" s="927"/>
      <c r="BT22" s="927"/>
      <c r="BU22" s="927"/>
      <c r="BV22" s="927"/>
      <c r="BW22" s="927"/>
      <c r="BX22" s="927"/>
      <c r="BY22" s="927"/>
      <c r="BZ22" s="927"/>
      <c r="CA22" s="927"/>
      <c r="CB22" s="927"/>
      <c r="CC22" s="927"/>
      <c r="CD22" s="927"/>
      <c r="CE22" s="927"/>
      <c r="CF22" s="927"/>
      <c r="CG22" s="927"/>
      <c r="CH22" s="927"/>
    </row>
    <row r="23" spans="1:90" s="919" customFormat="1" ht="19.5" customHeight="1">
      <c r="A23" s="936"/>
      <c r="B23" s="937"/>
      <c r="C23" s="927"/>
      <c r="D23" s="927"/>
      <c r="E23" s="929"/>
      <c r="F23" s="927"/>
      <c r="G23" s="945" t="s">
        <v>667</v>
      </c>
      <c r="H23" s="936"/>
      <c r="I23" s="936"/>
      <c r="J23" s="927"/>
      <c r="K23" s="927"/>
      <c r="L23" s="927"/>
      <c r="M23" s="927"/>
      <c r="N23" s="927"/>
      <c r="O23" s="927"/>
      <c r="P23" s="927"/>
      <c r="Q23" s="927"/>
      <c r="R23" s="927"/>
      <c r="S23" s="927"/>
      <c r="T23" s="927"/>
      <c r="U23" s="927"/>
      <c r="V23" s="927"/>
      <c r="W23" s="927"/>
      <c r="X23" s="927"/>
      <c r="Y23" s="927"/>
      <c r="Z23" s="927"/>
      <c r="AA23" s="927"/>
      <c r="AB23" s="927"/>
      <c r="AC23" s="927"/>
      <c r="AD23" s="927"/>
      <c r="AE23" s="927"/>
      <c r="AF23" s="927"/>
      <c r="AG23" s="927"/>
      <c r="AH23" s="927"/>
      <c r="AI23" s="927"/>
      <c r="AJ23" s="927"/>
      <c r="AK23" s="927"/>
      <c r="AL23" s="927"/>
      <c r="AM23" s="927"/>
      <c r="AN23" s="927"/>
      <c r="AO23" s="927"/>
      <c r="AP23" s="927"/>
      <c r="AQ23" s="927"/>
      <c r="AR23" s="927"/>
      <c r="AS23" s="929"/>
      <c r="AT23" s="927"/>
      <c r="AU23" s="927"/>
      <c r="AV23" s="927"/>
      <c r="AW23" s="927"/>
      <c r="AX23" s="927"/>
      <c r="AY23" s="927"/>
      <c r="AZ23" s="927"/>
      <c r="BA23" s="927"/>
      <c r="BB23" s="927"/>
      <c r="BC23" s="927"/>
      <c r="BD23" s="927"/>
      <c r="BE23" s="927"/>
      <c r="BF23" s="927"/>
      <c r="BG23" s="927"/>
      <c r="BH23" s="927"/>
      <c r="BI23" s="927"/>
      <c r="BJ23" s="927"/>
      <c r="BK23" s="927"/>
      <c r="BL23" s="927"/>
      <c r="BM23" s="927"/>
      <c r="BN23" s="927"/>
      <c r="BO23" s="927"/>
      <c r="BP23" s="927"/>
      <c r="BQ23" s="927"/>
      <c r="BR23" s="927"/>
      <c r="BS23" s="927"/>
      <c r="BT23" s="927"/>
      <c r="BU23" s="927"/>
      <c r="BV23" s="927"/>
      <c r="BW23" s="927"/>
      <c r="BX23" s="927"/>
      <c r="BY23" s="927"/>
      <c r="BZ23" s="927"/>
      <c r="CA23" s="927"/>
      <c r="CB23" s="927"/>
      <c r="CC23" s="927"/>
      <c r="CD23" s="927"/>
      <c r="CE23" s="927"/>
      <c r="CF23" s="927"/>
      <c r="CG23" s="927"/>
      <c r="CH23" s="927"/>
      <c r="CI23" s="924"/>
      <c r="CJ23" s="924"/>
      <c r="CK23" s="924"/>
      <c r="CL23" s="924"/>
    </row>
    <row r="24" spans="1:90" s="919" customFormat="1" ht="19.5" customHeight="1">
      <c r="A24" s="936"/>
      <c r="B24" s="937"/>
      <c r="C24" s="927"/>
      <c r="D24" s="927"/>
      <c r="E24" s="929"/>
      <c r="F24" s="927"/>
      <c r="G24" s="945"/>
      <c r="H24" s="936"/>
      <c r="I24" s="936"/>
      <c r="J24" s="927"/>
      <c r="K24" s="927"/>
      <c r="L24" s="927"/>
      <c r="M24" s="927"/>
      <c r="N24" s="927"/>
      <c r="O24" s="927"/>
      <c r="P24" s="927"/>
      <c r="Q24" s="927"/>
      <c r="R24" s="927"/>
      <c r="S24" s="927"/>
      <c r="T24" s="927"/>
      <c r="U24" s="927"/>
      <c r="V24" s="927"/>
      <c r="W24" s="927"/>
      <c r="X24" s="927"/>
      <c r="Y24" s="927"/>
      <c r="Z24" s="927"/>
      <c r="AA24" s="927"/>
      <c r="AB24" s="927"/>
      <c r="AC24" s="927"/>
      <c r="AD24" s="927"/>
      <c r="AE24" s="927"/>
      <c r="AF24" s="927"/>
      <c r="AG24" s="927"/>
      <c r="AH24" s="927"/>
      <c r="AI24" s="927"/>
      <c r="AJ24" s="927"/>
      <c r="AK24" s="927"/>
      <c r="AL24" s="927"/>
      <c r="AM24" s="927"/>
      <c r="AN24" s="927"/>
      <c r="AO24" s="927"/>
      <c r="AP24" s="927"/>
      <c r="AQ24" s="927"/>
      <c r="AR24" s="927"/>
      <c r="AS24" s="929"/>
      <c r="AT24" s="927"/>
      <c r="AU24" s="927"/>
      <c r="AV24" s="927"/>
      <c r="AW24" s="927"/>
      <c r="AX24" s="927"/>
      <c r="AY24" s="927"/>
      <c r="AZ24" s="927"/>
      <c r="BA24" s="927"/>
      <c r="BB24" s="927"/>
      <c r="BC24" s="927"/>
      <c r="BD24" s="927"/>
      <c r="BE24" s="927"/>
      <c r="BF24" s="927"/>
      <c r="BG24" s="927"/>
      <c r="BH24" s="927"/>
      <c r="BI24" s="927"/>
      <c r="BJ24" s="927"/>
      <c r="BK24" s="927"/>
      <c r="BL24" s="927"/>
      <c r="BM24" s="927"/>
      <c r="BN24" s="927"/>
      <c r="BO24" s="927"/>
      <c r="BP24" s="927"/>
      <c r="BQ24" s="927"/>
      <c r="BR24" s="927"/>
      <c r="BS24" s="927"/>
      <c r="BT24" s="927"/>
      <c r="BU24" s="927"/>
      <c r="BV24" s="927"/>
      <c r="BW24" s="927"/>
      <c r="BX24" s="927"/>
      <c r="BY24" s="927"/>
      <c r="BZ24" s="927"/>
      <c r="CA24" s="927"/>
      <c r="CB24" s="927"/>
      <c r="CC24" s="927"/>
      <c r="CD24" s="927"/>
      <c r="CE24" s="927"/>
      <c r="CF24" s="927"/>
      <c r="CG24" s="927"/>
      <c r="CH24" s="927"/>
      <c r="CI24" s="924"/>
      <c r="CJ24" s="924"/>
      <c r="CK24" s="924"/>
      <c r="CL24" s="924"/>
    </row>
    <row r="25" spans="1:90" s="919" customFormat="1" ht="18.75" customHeight="1">
      <c r="A25" s="920"/>
      <c r="B25" s="937"/>
      <c r="C25" s="937"/>
      <c r="D25" s="930"/>
      <c r="E25" s="927"/>
      <c r="F25" s="927"/>
      <c r="G25" s="929"/>
      <c r="H25" s="921" t="s">
        <v>668</v>
      </c>
      <c r="I25" s="921"/>
      <c r="J25" s="927"/>
      <c r="K25" s="927"/>
      <c r="L25" s="927"/>
      <c r="M25" s="927"/>
      <c r="N25" s="927"/>
      <c r="O25" s="927"/>
      <c r="P25" s="927"/>
      <c r="Q25" s="927"/>
      <c r="R25" s="927"/>
      <c r="S25" s="927"/>
      <c r="T25" s="927"/>
      <c r="U25" s="927"/>
      <c r="V25" s="927"/>
      <c r="W25" s="927"/>
      <c r="X25" s="927"/>
      <c r="Y25" s="927"/>
      <c r="Z25" s="927"/>
      <c r="AA25" s="927"/>
      <c r="AB25" s="927"/>
      <c r="AC25" s="927"/>
      <c r="AD25" s="927"/>
      <c r="AE25" s="927"/>
      <c r="AF25" s="927"/>
      <c r="AG25" s="927"/>
      <c r="AH25" s="927"/>
      <c r="AI25" s="927"/>
      <c r="AJ25" s="927"/>
      <c r="AK25" s="927"/>
      <c r="AL25" s="927"/>
      <c r="AM25" s="927"/>
      <c r="AN25" s="927"/>
      <c r="AO25" s="927"/>
      <c r="AP25" s="927"/>
      <c r="AQ25" s="927"/>
      <c r="AR25" s="927"/>
      <c r="AS25" s="927"/>
      <c r="AT25" s="927"/>
      <c r="AU25" s="927"/>
      <c r="AV25" s="927"/>
      <c r="AW25" s="927"/>
      <c r="AX25" s="927"/>
      <c r="AY25" s="927"/>
      <c r="AZ25" s="927"/>
      <c r="BA25" s="927"/>
      <c r="BB25" s="927"/>
      <c r="BC25" s="927"/>
      <c r="BD25" s="927"/>
      <c r="BE25" s="927"/>
      <c r="BF25" s="927"/>
      <c r="BG25" s="927"/>
      <c r="BH25" s="927"/>
      <c r="BI25" s="927"/>
      <c r="BJ25" s="927"/>
      <c r="BK25" s="927"/>
      <c r="BL25" s="927"/>
      <c r="BM25" s="927"/>
      <c r="BN25" s="927"/>
      <c r="BO25" s="927"/>
      <c r="BP25" s="927"/>
      <c r="BQ25" s="927"/>
      <c r="BR25" s="927"/>
      <c r="BS25" s="927"/>
      <c r="BT25" s="927"/>
      <c r="BU25" s="927"/>
      <c r="BV25" s="927"/>
      <c r="BW25" s="927"/>
      <c r="BX25" s="927"/>
      <c r="BY25" s="927"/>
      <c r="BZ25" s="927"/>
      <c r="CA25" s="927"/>
      <c r="CB25" s="927"/>
      <c r="CC25" s="927"/>
      <c r="CD25" s="927"/>
      <c r="CE25" s="927"/>
      <c r="CF25" s="927"/>
      <c r="CG25" s="927"/>
      <c r="CH25" s="927"/>
      <c r="CI25" s="924"/>
      <c r="CJ25" s="924"/>
      <c r="CK25" s="924"/>
      <c r="CL25" s="924"/>
    </row>
    <row r="26" spans="1:90" s="919" customFormat="1" ht="13.5" customHeight="1">
      <c r="A26" s="920"/>
      <c r="B26" s="927"/>
      <c r="C26" s="929"/>
      <c r="D26" s="930"/>
      <c r="E26" s="927"/>
      <c r="F26" s="927"/>
      <c r="G26" s="927"/>
      <c r="H26" s="921" t="s">
        <v>669</v>
      </c>
      <c r="I26" s="921"/>
      <c r="J26" s="927"/>
      <c r="K26" s="927"/>
      <c r="L26" s="927"/>
      <c r="M26" s="927"/>
      <c r="N26" s="927"/>
      <c r="O26" s="927"/>
      <c r="P26" s="927"/>
      <c r="Q26" s="927"/>
      <c r="R26" s="927"/>
      <c r="S26" s="927"/>
      <c r="T26" s="927"/>
      <c r="U26" s="927"/>
      <c r="V26" s="927"/>
      <c r="W26" s="927"/>
      <c r="X26" s="927"/>
      <c r="Y26" s="927"/>
      <c r="Z26" s="927"/>
      <c r="AA26" s="927"/>
      <c r="AB26" s="927"/>
      <c r="AC26" s="927"/>
      <c r="AD26" s="927"/>
      <c r="AE26" s="927"/>
      <c r="AF26" s="927"/>
      <c r="AG26" s="927"/>
      <c r="AH26" s="927"/>
      <c r="AI26" s="927"/>
      <c r="AJ26" s="927"/>
      <c r="AK26" s="927"/>
      <c r="AL26" s="927"/>
      <c r="AM26" s="927"/>
      <c r="AN26" s="927"/>
      <c r="AO26" s="927"/>
      <c r="AP26" s="927"/>
      <c r="AQ26" s="927"/>
      <c r="AR26" s="927"/>
      <c r="AS26" s="927"/>
      <c r="AT26" s="927"/>
      <c r="AU26" s="927"/>
      <c r="AV26" s="927"/>
      <c r="AW26" s="927"/>
      <c r="AX26" s="927"/>
      <c r="AY26" s="927"/>
      <c r="AZ26" s="927"/>
      <c r="BA26" s="927"/>
      <c r="BB26" s="927"/>
      <c r="BC26" s="927"/>
      <c r="BD26" s="927"/>
      <c r="BE26" s="927"/>
      <c r="BF26" s="927"/>
      <c r="BG26" s="927"/>
      <c r="BH26" s="927"/>
      <c r="BI26" s="927"/>
      <c r="BJ26" s="927"/>
      <c r="BK26" s="927"/>
      <c r="BL26" s="927"/>
      <c r="BM26" s="927"/>
      <c r="BN26" s="927"/>
      <c r="BO26" s="927"/>
      <c r="BP26" s="927"/>
      <c r="BQ26" s="927"/>
      <c r="BR26" s="927"/>
      <c r="BS26" s="927"/>
      <c r="BT26" s="927"/>
      <c r="BU26" s="927"/>
      <c r="BV26" s="927"/>
      <c r="BW26" s="927"/>
      <c r="BX26" s="927"/>
      <c r="BY26" s="927"/>
      <c r="BZ26" s="927"/>
      <c r="CA26" s="927"/>
      <c r="CB26" s="927"/>
      <c r="CC26" s="927"/>
      <c r="CD26" s="927"/>
      <c r="CE26" s="927"/>
      <c r="CF26" s="927"/>
      <c r="CG26" s="927"/>
      <c r="CH26" s="927"/>
      <c r="CI26" s="924"/>
      <c r="CJ26" s="924"/>
      <c r="CK26" s="924"/>
      <c r="CL26" s="924"/>
    </row>
    <row r="27" spans="1:90" s="919" customFormat="1" ht="13.5" customHeight="1">
      <c r="A27" s="920"/>
      <c r="B27" s="927"/>
      <c r="C27" s="929"/>
      <c r="D27" s="930"/>
      <c r="E27" s="927"/>
      <c r="F27" s="927"/>
      <c r="G27" s="927"/>
      <c r="H27" s="921" t="s">
        <v>670</v>
      </c>
      <c r="I27" s="921"/>
      <c r="J27" s="927"/>
      <c r="K27" s="927"/>
      <c r="L27" s="927"/>
      <c r="M27" s="927"/>
      <c r="N27" s="927"/>
      <c r="O27" s="927"/>
      <c r="P27" s="927"/>
      <c r="Q27" s="927"/>
      <c r="R27" s="927"/>
      <c r="S27" s="927"/>
      <c r="T27" s="927"/>
      <c r="U27" s="927"/>
      <c r="V27" s="927"/>
      <c r="W27" s="927"/>
      <c r="X27" s="927"/>
      <c r="Y27" s="927"/>
      <c r="Z27" s="927"/>
      <c r="AA27" s="927"/>
      <c r="AB27" s="927"/>
      <c r="AC27" s="927"/>
      <c r="AD27" s="927"/>
      <c r="AE27" s="927"/>
      <c r="AF27" s="927"/>
      <c r="AG27" s="927"/>
      <c r="AH27" s="927"/>
      <c r="AI27" s="927"/>
      <c r="AJ27" s="927"/>
      <c r="AK27" s="927"/>
      <c r="AL27" s="927"/>
      <c r="AM27" s="927"/>
      <c r="AN27" s="927"/>
      <c r="AO27" s="927"/>
      <c r="AP27" s="927"/>
      <c r="AQ27" s="927"/>
      <c r="AR27" s="927"/>
      <c r="AS27" s="927"/>
      <c r="AT27" s="927"/>
      <c r="AU27" s="927"/>
      <c r="AV27" s="927"/>
      <c r="AW27" s="927"/>
      <c r="AX27" s="927"/>
      <c r="AY27" s="927"/>
      <c r="AZ27" s="927"/>
      <c r="BA27" s="927"/>
      <c r="BB27" s="927"/>
      <c r="BC27" s="927"/>
      <c r="BD27" s="927"/>
      <c r="BE27" s="927"/>
      <c r="BF27" s="927"/>
      <c r="BG27" s="927"/>
      <c r="BH27" s="927"/>
      <c r="BI27" s="927"/>
      <c r="BJ27" s="927"/>
      <c r="BK27" s="927"/>
      <c r="BL27" s="927"/>
      <c r="BM27" s="927"/>
      <c r="BN27" s="927"/>
      <c r="BO27" s="927"/>
      <c r="BP27" s="927"/>
      <c r="BQ27" s="927"/>
      <c r="BR27" s="927"/>
      <c r="BS27" s="927"/>
      <c r="BT27" s="927"/>
      <c r="BU27" s="927"/>
      <c r="BV27" s="927"/>
      <c r="BW27" s="927"/>
      <c r="BX27" s="927"/>
      <c r="BY27" s="927"/>
      <c r="BZ27" s="927"/>
      <c r="CA27" s="927"/>
      <c r="CB27" s="927"/>
      <c r="CC27" s="927"/>
      <c r="CD27" s="927"/>
      <c r="CE27" s="927"/>
      <c r="CF27" s="927"/>
      <c r="CG27" s="927"/>
      <c r="CH27" s="927"/>
      <c r="CI27" s="924"/>
      <c r="CJ27" s="924"/>
      <c r="CK27" s="924"/>
      <c r="CL27" s="924"/>
    </row>
    <row r="28" spans="1:90" s="919" customFormat="1" ht="15">
      <c r="A28" s="920"/>
      <c r="B28" s="927"/>
      <c r="C28" s="929"/>
      <c r="D28" s="930"/>
      <c r="E28" s="927"/>
      <c r="F28" s="927"/>
      <c r="G28" s="927"/>
      <c r="H28" s="921" t="s">
        <v>671</v>
      </c>
      <c r="I28" s="921"/>
      <c r="J28" s="927"/>
      <c r="K28" s="927"/>
      <c r="L28" s="927"/>
      <c r="M28" s="927"/>
      <c r="N28" s="927"/>
      <c r="O28" s="927"/>
      <c r="P28" s="927"/>
      <c r="Q28" s="927"/>
      <c r="R28" s="927"/>
      <c r="S28" s="927"/>
      <c r="T28" s="927"/>
      <c r="U28" s="927"/>
      <c r="V28" s="927"/>
      <c r="W28" s="927"/>
      <c r="X28" s="927"/>
      <c r="Y28" s="927"/>
      <c r="Z28" s="927"/>
      <c r="AA28" s="927"/>
      <c r="AB28" s="927"/>
      <c r="AC28" s="927"/>
      <c r="AD28" s="927"/>
      <c r="AE28" s="927"/>
      <c r="AF28" s="927"/>
      <c r="AG28" s="927"/>
      <c r="AH28" s="927"/>
      <c r="AI28" s="927"/>
      <c r="AJ28" s="927"/>
      <c r="AK28" s="927"/>
      <c r="AL28" s="927"/>
      <c r="AM28" s="927"/>
      <c r="AN28" s="927"/>
      <c r="AO28" s="927"/>
      <c r="AP28" s="927"/>
      <c r="AQ28" s="927"/>
      <c r="AR28" s="927"/>
      <c r="AS28" s="927"/>
      <c r="AT28" s="927"/>
      <c r="AU28" s="927"/>
      <c r="AV28" s="927"/>
      <c r="AW28" s="927"/>
      <c r="AX28" s="927"/>
      <c r="AY28" s="927"/>
      <c r="AZ28" s="927"/>
      <c r="BA28" s="927"/>
      <c r="BB28" s="927"/>
      <c r="BC28" s="927"/>
      <c r="BD28" s="927"/>
      <c r="BE28" s="927"/>
      <c r="BF28" s="927"/>
      <c r="BG28" s="927"/>
      <c r="BH28" s="927"/>
      <c r="BI28" s="927"/>
      <c r="BJ28" s="927"/>
      <c r="BK28" s="927"/>
      <c r="BL28" s="927"/>
      <c r="BM28" s="927"/>
      <c r="BN28" s="927"/>
      <c r="BO28" s="927"/>
      <c r="BP28" s="927"/>
      <c r="BQ28" s="927"/>
      <c r="BR28" s="927"/>
      <c r="BS28" s="927"/>
      <c r="BT28" s="927"/>
      <c r="BU28" s="927"/>
      <c r="BV28" s="927"/>
      <c r="BW28" s="927"/>
      <c r="BX28" s="927"/>
      <c r="BY28" s="927"/>
      <c r="BZ28" s="927"/>
      <c r="CA28" s="927"/>
      <c r="CB28" s="927"/>
      <c r="CC28" s="927"/>
      <c r="CD28" s="927"/>
      <c r="CE28" s="927"/>
      <c r="CF28" s="927"/>
      <c r="CG28" s="927"/>
      <c r="CH28" s="927"/>
      <c r="CI28" s="924"/>
      <c r="CJ28" s="924"/>
      <c r="CK28" s="924"/>
      <c r="CL28" s="924"/>
    </row>
    <row r="29" spans="1:90" s="919" customFormat="1" ht="13.5" customHeight="1">
      <c r="A29" s="920"/>
      <c r="B29" s="929"/>
      <c r="C29" s="937"/>
      <c r="D29" s="930"/>
      <c r="E29" s="927"/>
      <c r="F29" s="927"/>
      <c r="G29" s="927"/>
      <c r="H29" s="927"/>
      <c r="I29" s="927"/>
      <c r="J29" s="927"/>
      <c r="K29" s="927"/>
      <c r="L29" s="927"/>
      <c r="M29" s="927"/>
      <c r="N29" s="927"/>
      <c r="O29" s="927"/>
      <c r="P29" s="927"/>
      <c r="Q29" s="927"/>
      <c r="R29" s="927"/>
      <c r="S29" s="927"/>
      <c r="T29" s="927"/>
      <c r="U29" s="927"/>
      <c r="V29" s="927"/>
      <c r="W29" s="927"/>
      <c r="X29" s="927"/>
      <c r="Y29" s="927"/>
      <c r="Z29" s="927"/>
      <c r="AA29" s="927"/>
      <c r="AB29" s="927"/>
      <c r="AC29" s="927"/>
      <c r="AD29" s="927"/>
      <c r="AE29" s="927"/>
      <c r="AF29" s="927"/>
      <c r="AG29" s="927"/>
      <c r="AH29" s="927"/>
      <c r="AI29" s="927"/>
      <c r="AJ29" s="927"/>
      <c r="AK29" s="927"/>
      <c r="AL29" s="927"/>
      <c r="AM29" s="927"/>
      <c r="AN29" s="927"/>
      <c r="AO29" s="927"/>
      <c r="AP29" s="927"/>
      <c r="AQ29" s="927"/>
      <c r="AR29" s="927"/>
      <c r="AS29" s="927"/>
      <c r="AT29" s="927"/>
      <c r="AU29" s="927"/>
      <c r="AV29" s="927"/>
      <c r="AW29" s="927"/>
      <c r="AX29" s="927"/>
      <c r="AY29" s="927"/>
      <c r="AZ29" s="927"/>
      <c r="BA29" s="927"/>
      <c r="BB29" s="927"/>
      <c r="BC29" s="927"/>
      <c r="BD29" s="927"/>
      <c r="BE29" s="927"/>
      <c r="BF29" s="927"/>
      <c r="BG29" s="927"/>
      <c r="BH29" s="927"/>
      <c r="BI29" s="927"/>
      <c r="BJ29" s="927"/>
      <c r="BK29" s="927"/>
      <c r="BL29" s="927"/>
      <c r="BM29" s="927"/>
      <c r="BN29" s="927"/>
      <c r="BO29" s="927"/>
      <c r="BP29" s="927"/>
      <c r="BQ29" s="927"/>
      <c r="BR29" s="927"/>
      <c r="BS29" s="927"/>
      <c r="BT29" s="927"/>
      <c r="BU29" s="927"/>
      <c r="BV29" s="927"/>
      <c r="BW29" s="927"/>
      <c r="BX29" s="927"/>
      <c r="BY29" s="927"/>
      <c r="BZ29" s="927"/>
      <c r="CA29" s="927"/>
      <c r="CB29" s="927"/>
      <c r="CC29" s="927"/>
      <c r="CD29" s="927"/>
      <c r="CE29" s="927"/>
      <c r="CF29" s="927"/>
      <c r="CG29" s="927"/>
      <c r="CH29" s="927"/>
      <c r="CI29" s="924"/>
      <c r="CJ29" s="924"/>
      <c r="CK29" s="924"/>
      <c r="CL29" s="924"/>
    </row>
    <row r="30" spans="1:90" s="935" customFormat="1" ht="15.75" customHeight="1">
      <c r="A30" s="920"/>
      <c r="B30" s="929"/>
      <c r="C30" s="937"/>
      <c r="D30" s="930"/>
      <c r="E30" s="927"/>
      <c r="F30" s="927"/>
      <c r="G30" s="945" t="s">
        <v>672</v>
      </c>
      <c r="H30" s="936"/>
      <c r="I30" s="936"/>
      <c r="J30" s="927"/>
      <c r="K30" s="927"/>
      <c r="L30" s="927"/>
      <c r="M30" s="927"/>
      <c r="N30" s="927"/>
      <c r="O30" s="927"/>
      <c r="P30" s="927"/>
      <c r="Q30" s="927"/>
      <c r="R30" s="927"/>
      <c r="S30" s="927"/>
      <c r="T30" s="927"/>
      <c r="U30" s="927"/>
      <c r="V30" s="927"/>
      <c r="W30" s="927"/>
      <c r="X30" s="927"/>
      <c r="Y30" s="927"/>
      <c r="Z30" s="927"/>
      <c r="AA30" s="927"/>
      <c r="AB30" s="927"/>
      <c r="AC30" s="927"/>
      <c r="AD30" s="927"/>
      <c r="AE30" s="927"/>
      <c r="AF30" s="927"/>
      <c r="AG30" s="927"/>
      <c r="AH30" s="927"/>
      <c r="AI30" s="927"/>
      <c r="AJ30" s="927"/>
      <c r="AK30" s="927"/>
      <c r="AL30" s="927"/>
      <c r="AM30" s="927"/>
      <c r="AN30" s="927"/>
      <c r="AO30" s="927"/>
      <c r="AP30" s="927"/>
      <c r="AQ30" s="927"/>
      <c r="AR30" s="927"/>
      <c r="AS30" s="927"/>
      <c r="AT30" s="927"/>
      <c r="AU30" s="927"/>
      <c r="AV30" s="927"/>
      <c r="AW30" s="927"/>
      <c r="AX30" s="927"/>
      <c r="AY30" s="927"/>
      <c r="AZ30" s="927"/>
      <c r="BA30" s="927"/>
      <c r="BB30" s="927"/>
      <c r="BC30" s="927"/>
      <c r="BD30" s="927"/>
      <c r="BE30" s="927"/>
      <c r="BF30" s="927"/>
      <c r="BG30" s="927"/>
      <c r="BH30" s="927"/>
      <c r="BI30" s="927"/>
      <c r="BJ30" s="927"/>
      <c r="BK30" s="927"/>
      <c r="BL30" s="927"/>
      <c r="BM30" s="927"/>
      <c r="BN30" s="927"/>
      <c r="BO30" s="927"/>
      <c r="BP30" s="927"/>
      <c r="BQ30" s="927"/>
      <c r="BR30" s="927"/>
      <c r="BS30" s="927"/>
      <c r="BT30" s="927"/>
      <c r="BU30" s="927"/>
      <c r="BV30" s="927"/>
      <c r="BW30" s="927"/>
      <c r="BX30" s="927"/>
      <c r="BY30" s="927"/>
      <c r="BZ30" s="927"/>
      <c r="CA30" s="927"/>
      <c r="CB30" s="927"/>
      <c r="CC30" s="927"/>
      <c r="CD30" s="927"/>
      <c r="CE30" s="927"/>
      <c r="CF30" s="927"/>
      <c r="CG30" s="927"/>
      <c r="CH30" s="927"/>
      <c r="CI30" s="924"/>
      <c r="CJ30" s="924"/>
      <c r="CK30" s="934"/>
      <c r="CL30" s="934"/>
    </row>
    <row r="31" spans="1:90" s="919" customFormat="1" ht="13.5" customHeight="1">
      <c r="A31" s="920"/>
      <c r="B31" s="937"/>
      <c r="C31" s="927"/>
      <c r="D31" s="927"/>
      <c r="E31" s="920"/>
      <c r="F31" s="927"/>
      <c r="G31" s="927"/>
      <c r="H31" s="927"/>
      <c r="I31" s="927"/>
      <c r="J31" s="927"/>
      <c r="K31" s="927"/>
      <c r="L31" s="927"/>
      <c r="M31" s="927"/>
      <c r="N31" s="927"/>
      <c r="O31" s="921"/>
      <c r="P31" s="927"/>
      <c r="Q31" s="927"/>
      <c r="R31" s="927"/>
      <c r="S31" s="927"/>
      <c r="T31" s="927"/>
      <c r="U31" s="927"/>
      <c r="V31" s="927"/>
      <c r="W31" s="927"/>
      <c r="X31" s="927"/>
      <c r="Y31" s="927"/>
      <c r="Z31" s="927"/>
      <c r="AA31" s="927"/>
      <c r="AB31" s="927"/>
      <c r="AC31" s="927"/>
      <c r="AD31" s="927"/>
      <c r="AE31" s="927"/>
      <c r="AF31" s="927"/>
      <c r="AG31" s="927"/>
      <c r="AH31" s="927"/>
      <c r="AI31" s="927"/>
      <c r="AJ31" s="927"/>
      <c r="AK31" s="927"/>
      <c r="AL31" s="927"/>
      <c r="AM31" s="927"/>
      <c r="AN31" s="927"/>
      <c r="AO31" s="927"/>
      <c r="AP31" s="927"/>
      <c r="AQ31" s="927"/>
      <c r="AR31" s="927"/>
      <c r="AS31" s="921"/>
      <c r="AT31" s="927"/>
      <c r="AU31" s="927"/>
      <c r="AV31" s="927"/>
      <c r="AW31" s="927"/>
      <c r="AX31" s="927"/>
      <c r="AY31" s="927"/>
      <c r="AZ31" s="927"/>
      <c r="BA31" s="927"/>
      <c r="BB31" s="927"/>
      <c r="BC31" s="927"/>
      <c r="BD31" s="927"/>
      <c r="BE31" s="927"/>
      <c r="BF31" s="927"/>
      <c r="BG31" s="927"/>
      <c r="BH31" s="927"/>
      <c r="BI31" s="927"/>
      <c r="BJ31" s="927"/>
      <c r="BK31" s="927"/>
      <c r="BL31" s="927"/>
      <c r="BM31" s="927"/>
      <c r="BN31" s="927"/>
      <c r="BO31" s="927"/>
      <c r="BP31" s="927"/>
      <c r="BQ31" s="927"/>
      <c r="BR31" s="927"/>
      <c r="BS31" s="927"/>
      <c r="BT31" s="927"/>
      <c r="BU31" s="927"/>
      <c r="BV31" s="927"/>
      <c r="BW31" s="927"/>
      <c r="BX31" s="927"/>
      <c r="BY31" s="927"/>
      <c r="BZ31" s="927"/>
      <c r="CA31" s="927"/>
      <c r="CB31" s="927"/>
      <c r="CC31" s="927"/>
      <c r="CD31" s="927"/>
      <c r="CE31" s="927"/>
      <c r="CF31" s="927"/>
      <c r="CG31" s="927"/>
      <c r="CH31" s="927"/>
      <c r="CI31" s="924"/>
      <c r="CJ31" s="924"/>
      <c r="CK31" s="924"/>
      <c r="CL31" s="924"/>
    </row>
    <row r="32" spans="1:90" s="919" customFormat="1" ht="13.5" customHeight="1">
      <c r="A32" s="920"/>
      <c r="B32" s="929"/>
      <c r="C32" s="937"/>
      <c r="D32" s="930"/>
      <c r="E32" s="927"/>
      <c r="F32" s="927"/>
      <c r="G32" s="927"/>
      <c r="H32" s="927"/>
      <c r="I32" s="921" t="s">
        <v>673</v>
      </c>
      <c r="J32" s="927"/>
      <c r="K32" s="927"/>
      <c r="L32" s="927"/>
      <c r="M32" s="927"/>
      <c r="N32" s="927"/>
      <c r="O32" s="927"/>
      <c r="P32" s="927"/>
      <c r="Q32" s="927"/>
      <c r="R32" s="927"/>
      <c r="S32" s="927"/>
      <c r="T32" s="927"/>
      <c r="U32" s="927"/>
      <c r="V32" s="927"/>
      <c r="W32" s="927"/>
      <c r="X32" s="927"/>
      <c r="Y32" s="927"/>
      <c r="Z32" s="927"/>
      <c r="AA32" s="927"/>
      <c r="AB32" s="927"/>
      <c r="AC32" s="927"/>
      <c r="AD32" s="927"/>
      <c r="AE32" s="927"/>
      <c r="AF32" s="927"/>
      <c r="AG32" s="927"/>
      <c r="AH32" s="927"/>
      <c r="AI32" s="927"/>
      <c r="AJ32" s="927"/>
      <c r="AK32" s="927"/>
      <c r="AL32" s="927"/>
      <c r="AM32" s="927"/>
      <c r="AN32" s="927"/>
      <c r="AO32" s="927"/>
      <c r="AP32" s="927"/>
      <c r="AQ32" s="927"/>
      <c r="AR32" s="927"/>
      <c r="AS32" s="927"/>
      <c r="AT32" s="927"/>
      <c r="AU32" s="927"/>
      <c r="AV32" s="927"/>
      <c r="AW32" s="927"/>
      <c r="AX32" s="927"/>
      <c r="AY32" s="927"/>
      <c r="AZ32" s="927"/>
      <c r="BA32" s="927"/>
      <c r="BB32" s="927"/>
      <c r="BC32" s="927"/>
      <c r="BD32" s="927"/>
      <c r="BE32" s="927"/>
      <c r="BF32" s="927"/>
      <c r="BG32" s="927"/>
      <c r="BH32" s="927"/>
      <c r="BI32" s="927"/>
      <c r="BJ32" s="927"/>
      <c r="BK32" s="927"/>
      <c r="BL32" s="927"/>
      <c r="BM32" s="927"/>
      <c r="BN32" s="927"/>
      <c r="BO32" s="927"/>
      <c r="BP32" s="927"/>
      <c r="BQ32" s="927"/>
      <c r="BR32" s="927"/>
      <c r="BS32" s="927"/>
      <c r="BT32" s="927"/>
      <c r="BU32" s="927"/>
      <c r="BV32" s="927"/>
      <c r="BW32" s="927"/>
      <c r="BX32" s="927"/>
      <c r="BY32" s="927"/>
      <c r="BZ32" s="927"/>
      <c r="CA32" s="927"/>
      <c r="CB32" s="927"/>
      <c r="CC32" s="927"/>
      <c r="CD32" s="927"/>
      <c r="CE32" s="927"/>
      <c r="CF32" s="927"/>
      <c r="CG32" s="927"/>
      <c r="CH32" s="927"/>
      <c r="CI32" s="924"/>
      <c r="CJ32" s="924"/>
      <c r="CK32" s="924"/>
      <c r="CL32" s="924"/>
    </row>
    <row r="33" spans="1:90" s="919" customFormat="1" ht="13.5" customHeight="1">
      <c r="A33" s="920"/>
      <c r="B33" s="929"/>
      <c r="C33" s="937"/>
      <c r="D33" s="930"/>
      <c r="E33" s="927"/>
      <c r="F33" s="927"/>
      <c r="G33" s="927"/>
      <c r="H33" s="927"/>
      <c r="I33" s="921"/>
      <c r="J33" s="927"/>
      <c r="K33" s="927"/>
      <c r="L33" s="927"/>
      <c r="M33" s="927"/>
      <c r="N33" s="927"/>
      <c r="O33" s="927"/>
      <c r="P33" s="927"/>
      <c r="Q33" s="927"/>
      <c r="R33" s="927"/>
      <c r="S33" s="927"/>
      <c r="T33" s="927"/>
      <c r="U33" s="927"/>
      <c r="V33" s="927"/>
      <c r="W33" s="927"/>
      <c r="X33" s="927"/>
      <c r="Y33" s="927"/>
      <c r="Z33" s="927"/>
      <c r="AA33" s="927"/>
      <c r="AB33" s="927"/>
      <c r="AC33" s="927"/>
      <c r="AD33" s="927"/>
      <c r="AE33" s="927"/>
      <c r="AF33" s="927"/>
      <c r="AG33" s="927"/>
      <c r="AH33" s="927"/>
      <c r="AI33" s="927"/>
      <c r="AJ33" s="927"/>
      <c r="AK33" s="927"/>
      <c r="AL33" s="927"/>
      <c r="AM33" s="927"/>
      <c r="AN33" s="927"/>
      <c r="AO33" s="927"/>
      <c r="AP33" s="927"/>
      <c r="AQ33" s="927"/>
      <c r="AR33" s="927"/>
      <c r="AS33" s="927"/>
      <c r="AT33" s="927"/>
      <c r="AU33" s="927"/>
      <c r="AV33" s="927"/>
      <c r="AW33" s="927"/>
      <c r="AX33" s="927"/>
      <c r="AY33" s="927"/>
      <c r="AZ33" s="927"/>
      <c r="BA33" s="927"/>
      <c r="BB33" s="927"/>
      <c r="BC33" s="927"/>
      <c r="BD33" s="927"/>
      <c r="BE33" s="927"/>
      <c r="BF33" s="927"/>
      <c r="BG33" s="927"/>
      <c r="BH33" s="927"/>
      <c r="BI33" s="927"/>
      <c r="BJ33" s="927"/>
      <c r="BK33" s="927"/>
      <c r="BL33" s="927"/>
      <c r="BM33" s="927"/>
      <c r="BN33" s="927"/>
      <c r="BO33" s="927"/>
      <c r="BP33" s="927"/>
      <c r="BQ33" s="927"/>
      <c r="BR33" s="927"/>
      <c r="BS33" s="927"/>
      <c r="BT33" s="927"/>
      <c r="BU33" s="927"/>
      <c r="BV33" s="927"/>
      <c r="BW33" s="927"/>
      <c r="BX33" s="927"/>
      <c r="BY33" s="927"/>
      <c r="BZ33" s="927"/>
      <c r="CA33" s="927"/>
      <c r="CB33" s="927"/>
      <c r="CC33" s="927"/>
      <c r="CD33" s="927"/>
      <c r="CE33" s="927"/>
      <c r="CF33" s="927"/>
      <c r="CG33" s="927"/>
      <c r="CH33" s="927"/>
      <c r="CI33" s="924"/>
      <c r="CJ33" s="924"/>
      <c r="CK33" s="924"/>
      <c r="CL33" s="924"/>
    </row>
    <row r="34" spans="1:86" s="919" customFormat="1" ht="13.5" customHeight="1">
      <c r="A34" s="920"/>
      <c r="B34" s="929"/>
      <c r="C34" s="937"/>
      <c r="D34" s="930"/>
      <c r="E34" s="927"/>
      <c r="F34" s="927"/>
      <c r="G34" s="927"/>
      <c r="H34" s="927"/>
      <c r="I34" s="921"/>
      <c r="J34" s="927"/>
      <c r="K34" s="927"/>
      <c r="L34" s="927"/>
      <c r="M34" s="927"/>
      <c r="N34" s="927"/>
      <c r="O34" s="927"/>
      <c r="P34" s="927"/>
      <c r="Q34" s="927"/>
      <c r="R34" s="927"/>
      <c r="S34" s="927"/>
      <c r="T34" s="927"/>
      <c r="U34" s="927"/>
      <c r="V34" s="927"/>
      <c r="W34" s="927"/>
      <c r="X34" s="927"/>
      <c r="Y34" s="927"/>
      <c r="Z34" s="927"/>
      <c r="AA34" s="927"/>
      <c r="AB34" s="927"/>
      <c r="AC34" s="927"/>
      <c r="AD34" s="927"/>
      <c r="AE34" s="927"/>
      <c r="AF34" s="927"/>
      <c r="AG34" s="927"/>
      <c r="AH34" s="927"/>
      <c r="AI34" s="927"/>
      <c r="AJ34" s="927"/>
      <c r="AK34" s="927"/>
      <c r="AL34" s="927"/>
      <c r="AM34" s="927"/>
      <c r="AN34" s="927"/>
      <c r="AO34" s="927"/>
      <c r="AP34" s="927"/>
      <c r="AQ34" s="927"/>
      <c r="AR34" s="927"/>
      <c r="AS34" s="927"/>
      <c r="AT34" s="927"/>
      <c r="AU34" s="927"/>
      <c r="AV34" s="927"/>
      <c r="AW34" s="927"/>
      <c r="AX34" s="927"/>
      <c r="AY34" s="927"/>
      <c r="AZ34" s="927"/>
      <c r="BA34" s="927"/>
      <c r="BB34" s="927"/>
      <c r="BC34" s="927"/>
      <c r="BD34" s="927"/>
      <c r="BE34" s="927"/>
      <c r="BF34" s="927"/>
      <c r="BG34" s="927"/>
      <c r="BH34" s="927"/>
      <c r="BI34" s="927"/>
      <c r="BJ34" s="927"/>
      <c r="BK34" s="927"/>
      <c r="BL34" s="927"/>
      <c r="BM34" s="927"/>
      <c r="BN34" s="927"/>
      <c r="BO34" s="927"/>
      <c r="BP34" s="927"/>
      <c r="BQ34" s="927"/>
      <c r="BR34" s="927"/>
      <c r="BS34" s="927"/>
      <c r="BT34" s="927"/>
      <c r="BU34" s="927"/>
      <c r="BV34" s="927"/>
      <c r="BW34" s="927"/>
      <c r="BX34" s="927"/>
      <c r="BY34" s="927"/>
      <c r="BZ34" s="927"/>
      <c r="CA34" s="927"/>
      <c r="CB34" s="927"/>
      <c r="CC34" s="927"/>
      <c r="CD34" s="927"/>
      <c r="CE34" s="927"/>
      <c r="CF34" s="927"/>
      <c r="CG34" s="927"/>
      <c r="CH34" s="927"/>
    </row>
    <row r="35" spans="2:5" ht="13.5" customHeight="1">
      <c r="B35" s="946"/>
      <c r="C35" s="947"/>
      <c r="D35" s="947"/>
      <c r="E35" s="919"/>
    </row>
    <row r="36" spans="2:5" ht="13.5" customHeight="1">
      <c r="B36" s="919"/>
      <c r="C36" s="947"/>
      <c r="D36" s="947"/>
      <c r="E36" s="919"/>
    </row>
    <row r="37" spans="2:9" ht="13.5" customHeight="1">
      <c r="B37" s="946"/>
      <c r="C37" s="948"/>
      <c r="D37" s="947"/>
      <c r="E37" s="919"/>
      <c r="I37" s="949"/>
    </row>
    <row r="38" spans="2:9" ht="13.5" customHeight="1">
      <c r="B38" s="946"/>
      <c r="C38" s="948"/>
      <c r="D38" s="947"/>
      <c r="E38" s="919"/>
      <c r="I38" s="949"/>
    </row>
    <row r="39" spans="2:9" ht="13.5" customHeight="1">
      <c r="B39" s="946"/>
      <c r="C39" s="948"/>
      <c r="D39" s="947"/>
      <c r="E39" s="919"/>
      <c r="I39" s="949"/>
    </row>
    <row r="40" spans="2:9" ht="14.25">
      <c r="B40" s="919"/>
      <c r="C40" s="947"/>
      <c r="D40" s="947"/>
      <c r="E40" s="919"/>
      <c r="I40" s="950"/>
    </row>
    <row r="41" spans="2:9" ht="14.25">
      <c r="B41" s="919"/>
      <c r="C41" s="947"/>
      <c r="D41" s="947"/>
      <c r="E41" s="919"/>
      <c r="I41" s="950"/>
    </row>
    <row r="42" spans="2:9" ht="14.25">
      <c r="B42" s="946"/>
      <c r="C42" s="948"/>
      <c r="D42" s="947"/>
      <c r="E42" s="919"/>
      <c r="I42" s="950"/>
    </row>
    <row r="43" spans="2:9" ht="14.25">
      <c r="B43" s="919"/>
      <c r="C43" s="947"/>
      <c r="D43" s="947"/>
      <c r="E43" s="919"/>
      <c r="I43" s="951"/>
    </row>
    <row r="44" spans="2:9" ht="14.25">
      <c r="B44" s="919"/>
      <c r="C44" s="919"/>
      <c r="D44" s="947"/>
      <c r="E44" s="919"/>
      <c r="I44" s="952"/>
    </row>
    <row r="45" spans="2:5" ht="13.5">
      <c r="B45" s="919"/>
      <c r="C45" s="919"/>
      <c r="D45" s="947"/>
      <c r="E45" s="919"/>
    </row>
    <row r="46" ht="14.25">
      <c r="I46" s="950"/>
    </row>
    <row r="47" ht="14.25">
      <c r="I47" s="952"/>
    </row>
    <row r="48" ht="14.25">
      <c r="I48" s="950"/>
    </row>
  </sheetData>
  <sheetProtection/>
  <mergeCells count="3">
    <mergeCell ref="A1:CG1"/>
    <mergeCell ref="A4:CG4"/>
    <mergeCell ref="A5:CG5"/>
  </mergeCells>
  <printOptions horizontalCentered="1"/>
  <pageMargins left="0" right="0" top="0.3937007874015748" bottom="0"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dimension ref="A1:AE37"/>
  <sheetViews>
    <sheetView showGridLines="0" showZeros="0" view="pageBreakPreview" zoomScaleSheetLayoutView="100" zoomScalePageLayoutView="0" workbookViewId="0" topLeftCell="A1">
      <selection activeCell="A3" sqref="A3:B3"/>
    </sheetView>
  </sheetViews>
  <sheetFormatPr defaultColWidth="9.00390625" defaultRowHeight="13.5"/>
  <cols>
    <col min="1" max="1" width="3.375" style="368" customWidth="1"/>
    <col min="2" max="2" width="8.875" style="368" customWidth="1"/>
    <col min="3" max="3" width="7.625" style="368" customWidth="1"/>
    <col min="4" max="4" width="1.625" style="368" customWidth="1"/>
    <col min="5" max="5" width="6.125" style="368" customWidth="1"/>
    <col min="6" max="6" width="8.25390625" style="368" customWidth="1"/>
    <col min="7" max="7" width="6.625" style="368" customWidth="1"/>
    <col min="8" max="8" width="1.625" style="368" customWidth="1"/>
    <col min="9" max="9" width="5.625" style="368" customWidth="1"/>
    <col min="10" max="10" width="8.25390625" style="368" customWidth="1"/>
    <col min="11" max="11" width="6.625" style="368" customWidth="1"/>
    <col min="12" max="12" width="1.625" style="368" customWidth="1"/>
    <col min="13" max="13" width="5.125" style="368" customWidth="1"/>
    <col min="14" max="14" width="8.125" style="368" customWidth="1"/>
    <col min="15" max="15" width="6.625" style="368" customWidth="1"/>
    <col min="16" max="16" width="1.625" style="368" customWidth="1"/>
    <col min="17" max="17" width="5.125" style="368" customWidth="1"/>
    <col min="18" max="19" width="6.625" style="368" customWidth="1"/>
    <col min="20" max="20" width="1.625" style="368" customWidth="1"/>
    <col min="21" max="21" width="5.125" style="368" customWidth="1"/>
    <col min="22" max="22" width="8.125" style="368" customWidth="1"/>
    <col min="23" max="23" width="6.625" style="368" customWidth="1"/>
    <col min="24" max="24" width="1.625" style="368" customWidth="1"/>
    <col min="25" max="25" width="4.375" style="368" customWidth="1"/>
    <col min="26" max="26" width="6.125" style="368" customWidth="1"/>
    <col min="27" max="27" width="0.5" style="368" customWidth="1"/>
    <col min="28" max="28" width="2.375" style="368" customWidth="1"/>
    <col min="29" max="16384" width="9.00390625" style="368" customWidth="1"/>
  </cols>
  <sheetData>
    <row r="1" spans="1:27" s="355" customFormat="1" ht="15" customHeight="1">
      <c r="A1" s="1326" t="str">
        <f>'市内河'!A1</f>
        <v>2024年</v>
      </c>
      <c r="B1" s="1326"/>
      <c r="C1" s="77" t="s">
        <v>2</v>
      </c>
      <c r="D1" s="1330">
        <f>'市内河'!$D$1</f>
        <v>0</v>
      </c>
      <c r="E1" s="1603"/>
      <c r="F1" s="1603"/>
      <c r="G1" s="1603"/>
      <c r="H1" s="1057" t="s">
        <v>3</v>
      </c>
      <c r="I1" s="1057"/>
      <c r="J1" s="1057"/>
      <c r="K1" s="1057"/>
      <c r="L1" s="1331" t="s">
        <v>4</v>
      </c>
      <c r="M1" s="1332"/>
      <c r="N1" s="1480">
        <f>'市内河'!$N$1</f>
        <v>0</v>
      </c>
      <c r="O1" s="1547"/>
      <c r="P1" s="1057" t="s">
        <v>5</v>
      </c>
      <c r="Q1" s="1057"/>
      <c r="R1" s="1040" t="s">
        <v>6</v>
      </c>
      <c r="S1" s="1075">
        <f>'市内河'!$R$1</f>
        <v>0</v>
      </c>
      <c r="T1" s="1204"/>
      <c r="U1" s="1336"/>
      <c r="V1" s="1338" t="s">
        <v>7</v>
      </c>
      <c r="W1" s="1044"/>
      <c r="X1" s="1044" t="s">
        <v>8</v>
      </c>
      <c r="Y1" s="1044"/>
      <c r="Z1" s="1044"/>
      <c r="AA1" s="354"/>
    </row>
    <row r="2" spans="1:28" s="355" customFormat="1" ht="18" customHeight="1">
      <c r="A2" s="230">
        <v>45383</v>
      </c>
      <c r="B2" s="83" t="s">
        <v>336</v>
      </c>
      <c r="C2" s="1473">
        <f>'市内河'!C2</f>
        <v>0</v>
      </c>
      <c r="D2" s="1073"/>
      <c r="E2" s="1073"/>
      <c r="F2" s="1073"/>
      <c r="G2" s="1073"/>
      <c r="H2" s="1073">
        <f>'市内河'!G2</f>
        <v>0</v>
      </c>
      <c r="I2" s="1600"/>
      <c r="J2" s="1600"/>
      <c r="K2" s="1600"/>
      <c r="L2" s="1082">
        <f>'市内河'!L2</f>
        <v>0</v>
      </c>
      <c r="M2" s="1082"/>
      <c r="N2" s="1082"/>
      <c r="O2" s="1082"/>
      <c r="P2" s="1071">
        <f>'市内河'!O2</f>
        <v>0</v>
      </c>
      <c r="Q2" s="1071"/>
      <c r="R2" s="1202"/>
      <c r="S2" s="1185"/>
      <c r="T2" s="1185"/>
      <c r="U2" s="1337"/>
      <c r="V2" s="1046">
        <f>'市内河'!U2</f>
        <v>0</v>
      </c>
      <c r="W2" s="1048"/>
      <c r="X2" s="1048">
        <f>'市内河'!W2</f>
        <v>0</v>
      </c>
      <c r="Y2" s="1048"/>
      <c r="Z2" s="1048"/>
      <c r="AA2" s="354"/>
      <c r="AB2" s="85"/>
    </row>
    <row r="3" spans="1:28" s="355" customFormat="1" ht="18.75" customHeight="1">
      <c r="A3" s="1142" t="s">
        <v>9</v>
      </c>
      <c r="B3" s="1142"/>
      <c r="C3" s="1548"/>
      <c r="D3" s="1074"/>
      <c r="E3" s="1074"/>
      <c r="F3" s="1074"/>
      <c r="G3" s="1074"/>
      <c r="H3" s="1601"/>
      <c r="I3" s="1601"/>
      <c r="J3" s="1601"/>
      <c r="K3" s="1602"/>
      <c r="L3" s="1082"/>
      <c r="M3" s="1082"/>
      <c r="N3" s="1082"/>
      <c r="O3" s="1082"/>
      <c r="P3" s="1071"/>
      <c r="Q3" s="1071"/>
      <c r="R3" s="593" t="s">
        <v>242</v>
      </c>
      <c r="S3" s="1581">
        <f>SUM(F16,J16,N16,V16)</f>
        <v>0</v>
      </c>
      <c r="T3" s="1582"/>
      <c r="U3" s="1582"/>
      <c r="V3" s="1200" t="s">
        <v>337</v>
      </c>
      <c r="W3" s="1200"/>
      <c r="X3" s="1200"/>
      <c r="Y3" s="1200"/>
      <c r="Z3" s="1348"/>
      <c r="AB3" s="356"/>
    </row>
    <row r="4" spans="1:28" s="355" customFormat="1" ht="18" customHeight="1">
      <c r="A4" s="357"/>
      <c r="B4" s="357"/>
      <c r="C4" s="234" t="s">
        <v>245</v>
      </c>
      <c r="D4" s="1595">
        <f>'市内河'!D4</f>
        <v>0</v>
      </c>
      <c r="E4" s="1596"/>
      <c r="F4" s="1596"/>
      <c r="G4" s="1596"/>
      <c r="H4" s="1596"/>
      <c r="I4" s="1596"/>
      <c r="J4" s="1597"/>
      <c r="K4" s="1325" t="s">
        <v>246</v>
      </c>
      <c r="L4" s="1397"/>
      <c r="M4" s="1405">
        <f>'市内河'!N4</f>
        <v>0</v>
      </c>
      <c r="N4" s="1405"/>
      <c r="O4" s="1406"/>
      <c r="P4" s="1533" t="s">
        <v>339</v>
      </c>
      <c r="Q4" s="1534"/>
      <c r="R4" s="1598"/>
      <c r="S4" s="1533" t="s">
        <v>428</v>
      </c>
      <c r="T4" s="1598"/>
      <c r="U4" s="1599"/>
      <c r="V4" s="1590">
        <f>'市内河'!U4</f>
        <v>0</v>
      </c>
      <c r="W4" s="1591"/>
      <c r="X4" s="1591"/>
      <c r="Y4" s="1591"/>
      <c r="Z4" s="1592"/>
      <c r="AB4" s="89">
        <v>8</v>
      </c>
    </row>
    <row r="5" spans="1:28" s="355" customFormat="1" ht="18" customHeight="1">
      <c r="A5" s="445"/>
      <c r="B5" s="358"/>
      <c r="C5" s="92" t="s">
        <v>340</v>
      </c>
      <c r="D5" s="1122">
        <f>'市内河'!D5</f>
        <v>0</v>
      </c>
      <c r="E5" s="1122"/>
      <c r="F5" s="1312"/>
      <c r="G5" s="93" t="s">
        <v>341</v>
      </c>
      <c r="H5" s="1122">
        <f>'市内河'!H5</f>
        <v>0</v>
      </c>
      <c r="I5" s="1550"/>
      <c r="J5" s="1551"/>
      <c r="K5" s="1132" t="s">
        <v>251</v>
      </c>
      <c r="L5" s="1396"/>
      <c r="M5" s="1316">
        <f>'市内河'!N5</f>
        <v>0</v>
      </c>
      <c r="N5" s="1552"/>
      <c r="O5" s="1553"/>
      <c r="P5" s="1319"/>
      <c r="Q5" s="1320"/>
      <c r="R5" s="1554"/>
      <c r="S5" s="1110"/>
      <c r="T5" s="1583"/>
      <c r="U5" s="1584"/>
      <c r="V5" s="1590"/>
      <c r="W5" s="1593"/>
      <c r="X5" s="1593"/>
      <c r="Y5" s="1593"/>
      <c r="Z5" s="1594"/>
      <c r="AB5" s="356"/>
    </row>
    <row r="6" spans="1:28" ht="20.25" customHeight="1">
      <c r="A6" s="636" t="s">
        <v>133</v>
      </c>
      <c r="B6" s="637"/>
      <c r="C6" s="365" t="s">
        <v>10</v>
      </c>
      <c r="D6" s="1376" t="s">
        <v>134</v>
      </c>
      <c r="E6" s="1557"/>
      <c r="F6" s="363" t="s">
        <v>256</v>
      </c>
      <c r="G6" s="362" t="s">
        <v>463</v>
      </c>
      <c r="H6" s="1093" t="s">
        <v>134</v>
      </c>
      <c r="I6" s="1094"/>
      <c r="J6" s="363" t="s">
        <v>256</v>
      </c>
      <c r="K6" s="638" t="s">
        <v>464</v>
      </c>
      <c r="L6" s="1093" t="s">
        <v>134</v>
      </c>
      <c r="M6" s="1579"/>
      <c r="N6" s="363" t="s">
        <v>256</v>
      </c>
      <c r="O6" s="166" t="s">
        <v>433</v>
      </c>
      <c r="P6" s="1093" t="s">
        <v>134</v>
      </c>
      <c r="Q6" s="1580"/>
      <c r="R6" s="447" t="s">
        <v>256</v>
      </c>
      <c r="S6" s="344" t="s">
        <v>434</v>
      </c>
      <c r="T6" s="1093" t="s">
        <v>134</v>
      </c>
      <c r="U6" s="1094"/>
      <c r="V6" s="363" t="s">
        <v>256</v>
      </c>
      <c r="W6" s="362" t="s">
        <v>105</v>
      </c>
      <c r="X6" s="1068" t="s">
        <v>134</v>
      </c>
      <c r="Y6" s="1558"/>
      <c r="Z6" s="448" t="s">
        <v>256</v>
      </c>
      <c r="AB6" s="1577" t="s">
        <v>11</v>
      </c>
    </row>
    <row r="7" spans="1:28" ht="42" customHeight="1">
      <c r="A7" s="1585" t="s">
        <v>12</v>
      </c>
      <c r="B7" s="118"/>
      <c r="C7" s="597" t="s">
        <v>13</v>
      </c>
      <c r="D7" s="134" t="s">
        <v>263</v>
      </c>
      <c r="E7" s="870">
        <v>4050</v>
      </c>
      <c r="F7" s="119"/>
      <c r="G7" s="639" t="s">
        <v>14</v>
      </c>
      <c r="H7" s="134" t="s">
        <v>263</v>
      </c>
      <c r="I7" s="525">
        <v>550</v>
      </c>
      <c r="J7" s="135"/>
      <c r="K7" s="640"/>
      <c r="L7" s="192"/>
      <c r="M7" s="529"/>
      <c r="N7" s="324"/>
      <c r="O7" s="377"/>
      <c r="P7" s="641"/>
      <c r="Q7" s="377"/>
      <c r="R7" s="642"/>
      <c r="S7" s="643"/>
      <c r="T7" s="644"/>
      <c r="U7" s="529"/>
      <c r="V7" s="324"/>
      <c r="W7" s="377"/>
      <c r="X7" s="641"/>
      <c r="Y7" s="377"/>
      <c r="Z7" s="645"/>
      <c r="AA7" s="383"/>
      <c r="AB7" s="1578"/>
    </row>
    <row r="8" spans="1:28" ht="42" customHeight="1">
      <c r="A8" s="1586"/>
      <c r="B8" s="646"/>
      <c r="C8" s="597" t="s">
        <v>179</v>
      </c>
      <c r="D8" s="599" t="s">
        <v>142</v>
      </c>
      <c r="E8" s="870">
        <v>3650</v>
      </c>
      <c r="F8" s="119"/>
      <c r="G8" s="543" t="s">
        <v>143</v>
      </c>
      <c r="H8" s="546"/>
      <c r="I8" s="398"/>
      <c r="J8" s="647"/>
      <c r="K8" s="398"/>
      <c r="L8" s="70"/>
      <c r="M8" s="398"/>
      <c r="N8" s="647"/>
      <c r="O8" s="398"/>
      <c r="P8" s="70"/>
      <c r="Q8" s="398"/>
      <c r="R8" s="648"/>
      <c r="S8" s="543" t="s">
        <v>143</v>
      </c>
      <c r="T8" s="546"/>
      <c r="U8" s="398"/>
      <c r="V8" s="399"/>
      <c r="W8" s="398"/>
      <c r="X8" s="70"/>
      <c r="Y8" s="398"/>
      <c r="Z8" s="649"/>
      <c r="AA8" s="379"/>
      <c r="AB8" s="309"/>
    </row>
    <row r="9" spans="1:28" ht="21" customHeight="1">
      <c r="A9" s="1586"/>
      <c r="B9" s="1588" t="s">
        <v>15</v>
      </c>
      <c r="C9" s="639" t="s">
        <v>570</v>
      </c>
      <c r="D9" s="599" t="s">
        <v>142</v>
      </c>
      <c r="E9" s="525">
        <v>1950</v>
      </c>
      <c r="F9" s="119"/>
      <c r="G9" s="181"/>
      <c r="H9" s="463"/>
      <c r="I9" s="398"/>
      <c r="J9" s="647"/>
      <c r="K9" s="543" t="s">
        <v>143</v>
      </c>
      <c r="L9" s="463"/>
      <c r="M9" s="398"/>
      <c r="N9" s="647"/>
      <c r="O9" s="398"/>
      <c r="P9" s="650"/>
      <c r="Q9" s="398"/>
      <c r="R9" s="648"/>
      <c r="S9" s="181"/>
      <c r="T9" s="567"/>
      <c r="U9" s="398"/>
      <c r="V9" s="399"/>
      <c r="W9" s="398"/>
      <c r="X9" s="650"/>
      <c r="Y9" s="398"/>
      <c r="Z9" s="649"/>
      <c r="AA9" s="383"/>
      <c r="AB9" s="309"/>
    </row>
    <row r="10" spans="1:28" ht="21" customHeight="1">
      <c r="A10" s="1586"/>
      <c r="B10" s="1589"/>
      <c r="C10" s="1570" t="s">
        <v>569</v>
      </c>
      <c r="D10" s="1571"/>
      <c r="E10" s="1571"/>
      <c r="F10" s="1572"/>
      <c r="G10" s="606"/>
      <c r="H10" s="463"/>
      <c r="I10" s="398"/>
      <c r="J10" s="647"/>
      <c r="K10" s="543" t="s">
        <v>143</v>
      </c>
      <c r="L10" s="463"/>
      <c r="M10" s="398"/>
      <c r="N10" s="647"/>
      <c r="O10" s="610"/>
      <c r="P10" s="650"/>
      <c r="Q10" s="398"/>
      <c r="R10" s="648"/>
      <c r="S10" s="606"/>
      <c r="T10" s="463"/>
      <c r="U10" s="398"/>
      <c r="V10" s="399"/>
      <c r="W10" s="651"/>
      <c r="X10" s="650"/>
      <c r="Y10" s="398"/>
      <c r="Z10" s="649"/>
      <c r="AA10" s="379"/>
      <c r="AB10" s="309"/>
    </row>
    <row r="11" spans="1:28" ht="21" customHeight="1">
      <c r="A11" s="1586"/>
      <c r="B11" s="652" t="s">
        <v>16</v>
      </c>
      <c r="C11" s="1573" t="s">
        <v>17</v>
      </c>
      <c r="D11" s="1575" t="s">
        <v>263</v>
      </c>
      <c r="E11" s="1555">
        <v>2850</v>
      </c>
      <c r="F11" s="1498"/>
      <c r="G11" s="1536" t="s">
        <v>18</v>
      </c>
      <c r="H11" s="1506" t="s">
        <v>263</v>
      </c>
      <c r="I11" s="1462">
        <v>450</v>
      </c>
      <c r="J11" s="1561"/>
      <c r="K11" s="1563" t="s">
        <v>560</v>
      </c>
      <c r="L11" s="1564"/>
      <c r="M11" s="1564"/>
      <c r="N11" s="1565"/>
      <c r="O11" s="610"/>
      <c r="P11" s="650"/>
      <c r="Q11" s="398"/>
      <c r="R11" s="648"/>
      <c r="S11" s="181"/>
      <c r="T11" s="567"/>
      <c r="U11" s="398"/>
      <c r="V11" s="399"/>
      <c r="W11" s="398"/>
      <c r="X11" s="650"/>
      <c r="Y11" s="398"/>
      <c r="Z11" s="649"/>
      <c r="AB11" s="653"/>
    </row>
    <row r="12" spans="1:28" ht="21" customHeight="1">
      <c r="A12" s="1586"/>
      <c r="B12" s="164" t="s">
        <v>19</v>
      </c>
      <c r="C12" s="1574"/>
      <c r="D12" s="1576"/>
      <c r="E12" s="1556"/>
      <c r="F12" s="1559"/>
      <c r="G12" s="1569"/>
      <c r="H12" s="1549"/>
      <c r="I12" s="1560"/>
      <c r="J12" s="1562"/>
      <c r="K12" s="1566"/>
      <c r="L12" s="1567"/>
      <c r="M12" s="1567"/>
      <c r="N12" s="1568"/>
      <c r="O12" s="610"/>
      <c r="P12" s="650"/>
      <c r="Q12" s="398"/>
      <c r="R12" s="648"/>
      <c r="S12" s="181"/>
      <c r="T12" s="567"/>
      <c r="U12" s="398"/>
      <c r="V12" s="399"/>
      <c r="W12" s="398"/>
      <c r="X12" s="650"/>
      <c r="Y12" s="398"/>
      <c r="Z12" s="649"/>
      <c r="AB12" s="653"/>
    </row>
    <row r="13" spans="1:28" ht="42" customHeight="1">
      <c r="A13" s="1586"/>
      <c r="B13" s="613"/>
      <c r="C13" s="597" t="s">
        <v>180</v>
      </c>
      <c r="D13" s="599" t="s">
        <v>142</v>
      </c>
      <c r="E13" s="525">
        <v>2150</v>
      </c>
      <c r="F13" s="119"/>
      <c r="G13" s="181"/>
      <c r="H13" s="463"/>
      <c r="I13" s="398"/>
      <c r="J13" s="399"/>
      <c r="K13" s="543" t="s">
        <v>143</v>
      </c>
      <c r="L13" s="463"/>
      <c r="M13" s="398"/>
      <c r="N13" s="647"/>
      <c r="O13" s="398"/>
      <c r="P13" s="650"/>
      <c r="Q13" s="398"/>
      <c r="R13" s="648"/>
      <c r="S13" s="181"/>
      <c r="T13" s="567"/>
      <c r="U13" s="398"/>
      <c r="V13" s="399"/>
      <c r="W13" s="398"/>
      <c r="X13" s="650"/>
      <c r="Y13" s="398"/>
      <c r="Z13" s="649"/>
      <c r="AB13" s="653"/>
    </row>
    <row r="14" spans="1:28" ht="21" customHeight="1">
      <c r="A14" s="1586"/>
      <c r="B14" s="164" t="s">
        <v>20</v>
      </c>
      <c r="C14" s="639" t="s">
        <v>21</v>
      </c>
      <c r="D14" s="599" t="s">
        <v>142</v>
      </c>
      <c r="E14" s="870">
        <v>1150</v>
      </c>
      <c r="F14" s="119"/>
      <c r="G14" s="606"/>
      <c r="H14" s="463"/>
      <c r="I14" s="398"/>
      <c r="J14" s="399"/>
      <c r="K14" s="543"/>
      <c r="L14" s="463"/>
      <c r="M14" s="398"/>
      <c r="N14" s="647"/>
      <c r="O14" s="398"/>
      <c r="P14" s="650"/>
      <c r="Q14" s="398"/>
      <c r="R14" s="648"/>
      <c r="S14" s="606"/>
      <c r="T14" s="463"/>
      <c r="U14" s="398"/>
      <c r="V14" s="399"/>
      <c r="W14" s="398"/>
      <c r="X14" s="650"/>
      <c r="Y14" s="398"/>
      <c r="Z14" s="649"/>
      <c r="AB14" s="653"/>
    </row>
    <row r="15" spans="1:28" ht="21" customHeight="1" thickBot="1">
      <c r="A15" s="1587"/>
      <c r="B15" s="622" t="s">
        <v>22</v>
      </c>
      <c r="C15" s="655" t="s">
        <v>181</v>
      </c>
      <c r="D15" s="623" t="s">
        <v>142</v>
      </c>
      <c r="E15" s="840">
        <v>1150</v>
      </c>
      <c r="F15" s="624"/>
      <c r="G15" s="424"/>
      <c r="H15" s="656"/>
      <c r="I15" s="419"/>
      <c r="J15" s="657"/>
      <c r="K15" s="658" t="s">
        <v>143</v>
      </c>
      <c r="L15" s="656"/>
      <c r="M15" s="419"/>
      <c r="N15" s="659"/>
      <c r="O15" s="419"/>
      <c r="P15" s="660"/>
      <c r="Q15" s="419"/>
      <c r="R15" s="661"/>
      <c r="S15" s="424"/>
      <c r="T15" s="656"/>
      <c r="U15" s="419"/>
      <c r="V15" s="657"/>
      <c r="W15" s="419"/>
      <c r="X15" s="660"/>
      <c r="Y15" s="419"/>
      <c r="Z15" s="662"/>
      <c r="AB15" s="653"/>
    </row>
    <row r="16" spans="1:28" ht="21" customHeight="1" thickTop="1">
      <c r="A16" s="425" t="s">
        <v>23</v>
      </c>
      <c r="B16" s="505">
        <f>SUM(E16,I16,M16,Q16,U16,Y16)</f>
        <v>17950</v>
      </c>
      <c r="C16" s="425" t="s">
        <v>23</v>
      </c>
      <c r="D16" s="663"/>
      <c r="E16" s="664">
        <f>SUM(E7:E15)</f>
        <v>16950</v>
      </c>
      <c r="F16" s="665">
        <f>SUM(F7:F15)</f>
        <v>0</v>
      </c>
      <c r="G16" s="430" t="s">
        <v>23</v>
      </c>
      <c r="H16" s="666"/>
      <c r="I16" s="664">
        <f>SUM(I7:I15)</f>
        <v>1000</v>
      </c>
      <c r="J16" s="665">
        <f>SUM(J7:J15)</f>
        <v>0</v>
      </c>
      <c r="K16" s="430" t="s">
        <v>23</v>
      </c>
      <c r="L16" s="666"/>
      <c r="M16" s="664">
        <f>SUM(M7:M15)</f>
        <v>0</v>
      </c>
      <c r="N16" s="665"/>
      <c r="O16" s="430"/>
      <c r="P16" s="509"/>
      <c r="Q16" s="509"/>
      <c r="R16" s="667"/>
      <c r="S16" s="425"/>
      <c r="T16" s="668"/>
      <c r="U16" s="664"/>
      <c r="V16" s="669"/>
      <c r="W16" s="430"/>
      <c r="X16" s="509"/>
      <c r="Y16" s="509"/>
      <c r="Z16" s="670"/>
      <c r="AB16" s="653"/>
    </row>
    <row r="17" spans="1:28" s="516" customFormat="1" ht="12" customHeight="1">
      <c r="A17" s="52" t="s">
        <v>24</v>
      </c>
      <c r="B17" s="513"/>
      <c r="J17" s="513"/>
      <c r="AB17" s="671"/>
    </row>
    <row r="18" spans="1:28" s="516" customFormat="1" ht="12" customHeight="1">
      <c r="A18" s="73" t="s">
        <v>25</v>
      </c>
      <c r="AB18" s="671"/>
    </row>
    <row r="19" spans="1:28" s="516" customFormat="1" ht="12" customHeight="1">
      <c r="A19" s="52" t="s">
        <v>555</v>
      </c>
      <c r="J19" s="513"/>
      <c r="R19" s="513"/>
      <c r="AB19" s="671"/>
    </row>
    <row r="20" spans="1:28" s="516" customFormat="1" ht="12" customHeight="1">
      <c r="A20" s="518" t="s">
        <v>26</v>
      </c>
      <c r="B20" s="513"/>
      <c r="C20" s="513"/>
      <c r="D20" s="513"/>
      <c r="E20" s="513"/>
      <c r="F20" s="513"/>
      <c r="G20" s="513"/>
      <c r="H20" s="513"/>
      <c r="I20" s="513"/>
      <c r="J20" s="513"/>
      <c r="AB20" s="671"/>
    </row>
    <row r="21" spans="1:31" s="331" customFormat="1" ht="12" customHeight="1">
      <c r="A21" s="52" t="s">
        <v>573</v>
      </c>
      <c r="B21" s="672"/>
      <c r="J21" s="672"/>
      <c r="R21" s="672"/>
      <c r="AB21" s="673"/>
      <c r="AE21" s="674"/>
    </row>
    <row r="22" spans="1:28" ht="12" customHeight="1">
      <c r="A22" s="52" t="s">
        <v>706</v>
      </c>
      <c r="B22" s="443"/>
      <c r="J22" s="443"/>
      <c r="R22" s="443"/>
      <c r="AB22" s="675"/>
    </row>
    <row r="23" spans="1:10" ht="12" customHeight="1">
      <c r="A23" s="303" t="s">
        <v>27</v>
      </c>
      <c r="B23" s="443"/>
      <c r="J23" s="443"/>
    </row>
    <row r="24" spans="1:10" ht="10.5" customHeight="1">
      <c r="A24" s="676" t="s">
        <v>329</v>
      </c>
      <c r="B24" s="443"/>
      <c r="J24" s="443"/>
    </row>
    <row r="25" spans="2:27" ht="16.5" customHeight="1">
      <c r="B25" s="443"/>
      <c r="J25" s="443"/>
      <c r="W25" s="304"/>
      <c r="X25" s="304"/>
      <c r="Y25" s="304"/>
      <c r="Z25" s="304"/>
      <c r="AA25" s="304"/>
    </row>
    <row r="26" spans="22:28" ht="16.5" customHeight="1">
      <c r="V26" s="219"/>
      <c r="W26" s="72"/>
      <c r="X26" s="72"/>
      <c r="Y26" s="72"/>
      <c r="Z26" s="72"/>
      <c r="AA26" s="72"/>
      <c r="AB26" s="219"/>
    </row>
    <row r="27" spans="21:28" ht="16.5" customHeight="1">
      <c r="U27" s="52"/>
      <c r="V27" s="75"/>
      <c r="W27" s="72"/>
      <c r="X27" s="72"/>
      <c r="Y27" s="72"/>
      <c r="Z27" s="76"/>
      <c r="AA27" s="72"/>
      <c r="AB27" s="75"/>
    </row>
    <row r="28" ht="16.5" customHeight="1"/>
    <row r="29" ht="16.5" customHeight="1"/>
    <row r="30" ht="16.5" customHeight="1"/>
    <row r="31" ht="16.5" customHeight="1">
      <c r="A31" s="300"/>
    </row>
    <row r="37" ht="11.25">
      <c r="A37" s="444"/>
    </row>
  </sheetData>
  <sheetProtection/>
  <mergeCells count="50">
    <mergeCell ref="H2:K3"/>
    <mergeCell ref="L2:O3"/>
    <mergeCell ref="P2:Q3"/>
    <mergeCell ref="A1:B1"/>
    <mergeCell ref="D1:G1"/>
    <mergeCell ref="H1:K1"/>
    <mergeCell ref="L1:M1"/>
    <mergeCell ref="D4:J4"/>
    <mergeCell ref="K4:L4"/>
    <mergeCell ref="M4:O4"/>
    <mergeCell ref="N1:O1"/>
    <mergeCell ref="P4:R4"/>
    <mergeCell ref="S1:U2"/>
    <mergeCell ref="S4:U4"/>
    <mergeCell ref="R1:R2"/>
    <mergeCell ref="P1:Q1"/>
    <mergeCell ref="C2:G3"/>
    <mergeCell ref="V4:Z5"/>
    <mergeCell ref="X1:Z1"/>
    <mergeCell ref="V2:W2"/>
    <mergeCell ref="V3:Z3"/>
    <mergeCell ref="X2:Z2"/>
    <mergeCell ref="V1:W1"/>
    <mergeCell ref="AB6:AB7"/>
    <mergeCell ref="T6:U6"/>
    <mergeCell ref="H6:I6"/>
    <mergeCell ref="L6:M6"/>
    <mergeCell ref="P6:Q6"/>
    <mergeCell ref="A3:B3"/>
    <mergeCell ref="S3:U3"/>
    <mergeCell ref="S5:U5"/>
    <mergeCell ref="A7:A15"/>
    <mergeCell ref="B9:B10"/>
    <mergeCell ref="X6:Y6"/>
    <mergeCell ref="F11:F12"/>
    <mergeCell ref="I11:I12"/>
    <mergeCell ref="J11:J12"/>
    <mergeCell ref="D5:F5"/>
    <mergeCell ref="K11:N12"/>
    <mergeCell ref="G11:G12"/>
    <mergeCell ref="C10:F10"/>
    <mergeCell ref="C11:C12"/>
    <mergeCell ref="D11:D12"/>
    <mergeCell ref="H11:H12"/>
    <mergeCell ref="H5:J5"/>
    <mergeCell ref="K5:L5"/>
    <mergeCell ref="M5:O5"/>
    <mergeCell ref="P5:R5"/>
    <mergeCell ref="E11:E12"/>
    <mergeCell ref="D6:E6"/>
  </mergeCells>
  <conditionalFormatting sqref="J13:J16 V8:V15 J7:J11 N13:N16 R7:R16 N8:N10">
    <cfRule type="expression" priority="1" dxfId="0" stopIfTrue="1">
      <formula>I7&lt;J7</formula>
    </cfRule>
  </conditionalFormatting>
  <conditionalFormatting sqref="F16">
    <cfRule type="expression" priority="2" dxfId="0" stopIfTrue="1">
      <formula>E16&lt;F16</formula>
    </cfRule>
  </conditionalFormatting>
  <conditionalFormatting sqref="F13:F15 F7:F9">
    <cfRule type="expression" priority="3" dxfId="0" stopIfTrue="1">
      <formula>E7&lt;F7</formula>
    </cfRule>
  </conditionalFormatting>
  <conditionalFormatting sqref="N7">
    <cfRule type="expression" priority="4" dxfId="0" stopIfTrue="1">
      <formula>M7&lt;N7</formula>
    </cfRule>
  </conditionalFormatting>
  <conditionalFormatting sqref="V7">
    <cfRule type="expression" priority="5" dxfId="0" stopIfTrue="1">
      <formula>U7&lt;V7</formula>
    </cfRule>
  </conditionalFormatting>
  <conditionalFormatting sqref="V16">
    <cfRule type="expression" priority="6" dxfId="0" stopIfTrue="1">
      <formula>U16&lt;V16</formula>
    </cfRule>
  </conditionalFormatting>
  <conditionalFormatting sqref="F11">
    <cfRule type="expression" priority="7" dxfId="0" stopIfTrue="1">
      <formula>E11&lt;F11</formula>
    </cfRule>
  </conditionalFormatting>
  <dataValidations count="1">
    <dataValidation allowBlank="1" showInputMessage="1" showErrorMessage="1" imeMode="off" sqref="I16:J16 I7:J7 E13:F16 M16:N16 U16:V16 M7:N7 D1:G1 N1:O1 S1:U3 V4:Z5 V2:Z2 D5:F5 H5:J5 P2:Q3 U7:V7 I11:J11 E7:F9 E11:F11"/>
  </dataValidations>
  <printOptions horizontalCentered="1"/>
  <pageMargins left="0.3937007874015748" right="0" top="0.3937007874015748" bottom="0" header="0.5118110236220472" footer="0.1968503937007874"/>
  <pageSetup horizontalDpi="300" verticalDpi="300" orientation="landscape" paperSize="9"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AB38"/>
  <sheetViews>
    <sheetView showGridLines="0" showZeros="0" view="pageBreakPreview" zoomScaleSheetLayoutView="100" zoomScalePageLayoutView="0" workbookViewId="0" topLeftCell="A1">
      <selection activeCell="A3" sqref="A3:B3"/>
    </sheetView>
  </sheetViews>
  <sheetFormatPr defaultColWidth="9.00390625" defaultRowHeight="13.5"/>
  <cols>
    <col min="1" max="1" width="3.00390625" style="368" customWidth="1"/>
    <col min="2" max="2" width="8.875" style="368" customWidth="1"/>
    <col min="3" max="3" width="8.375" style="368" customWidth="1"/>
    <col min="4" max="4" width="1.625" style="368" customWidth="1"/>
    <col min="5" max="5" width="6.50390625" style="368" customWidth="1"/>
    <col min="6" max="6" width="8.25390625" style="368" customWidth="1"/>
    <col min="7" max="7" width="6.125" style="368" customWidth="1"/>
    <col min="8" max="8" width="1.625" style="368" customWidth="1"/>
    <col min="9" max="9" width="5.625" style="368" customWidth="1"/>
    <col min="10" max="10" width="8.25390625" style="368" customWidth="1"/>
    <col min="11" max="11" width="6.625" style="368" customWidth="1"/>
    <col min="12" max="12" width="1.625" style="368" customWidth="1"/>
    <col min="13" max="13" width="5.625" style="368" customWidth="1"/>
    <col min="14" max="14" width="8.25390625" style="368" customWidth="1"/>
    <col min="15" max="15" width="5.625" style="368" customWidth="1"/>
    <col min="16" max="16" width="1.625" style="368" customWidth="1"/>
    <col min="17" max="17" width="4.625" style="368" customWidth="1"/>
    <col min="18" max="18" width="5.625" style="368" customWidth="1"/>
    <col min="19" max="19" width="6.125" style="368" customWidth="1"/>
    <col min="20" max="20" width="1.625" style="368" customWidth="1"/>
    <col min="21" max="21" width="4.625" style="368" customWidth="1"/>
    <col min="22" max="22" width="8.25390625" style="368" customWidth="1"/>
    <col min="23" max="23" width="6.125" style="368" customWidth="1"/>
    <col min="24" max="24" width="1.625" style="368" customWidth="1"/>
    <col min="25" max="25" width="6.50390625" style="368" customWidth="1"/>
    <col min="26" max="26" width="8.25390625" style="368" customWidth="1"/>
    <col min="27" max="27" width="0.5" style="368" customWidth="1"/>
    <col min="28" max="28" width="2.375" style="368" customWidth="1"/>
    <col min="29" max="16384" width="9.00390625" style="368" customWidth="1"/>
  </cols>
  <sheetData>
    <row r="1" spans="1:27" s="355" customFormat="1" ht="15" customHeight="1">
      <c r="A1" s="1326" t="str">
        <f>'市内河'!A1</f>
        <v>2024年</v>
      </c>
      <c r="B1" s="1326"/>
      <c r="C1" s="77" t="s">
        <v>28</v>
      </c>
      <c r="D1" s="1330">
        <f>'市内河'!$D$1</f>
        <v>0</v>
      </c>
      <c r="E1" s="1603"/>
      <c r="F1" s="1603"/>
      <c r="G1" s="1603"/>
      <c r="H1" s="1057" t="s">
        <v>29</v>
      </c>
      <c r="I1" s="1057"/>
      <c r="J1" s="1057"/>
      <c r="K1" s="1057"/>
      <c r="L1" s="1331" t="s">
        <v>30</v>
      </c>
      <c r="M1" s="1332"/>
      <c r="N1" s="1480">
        <f>'市内河'!$N$1</f>
        <v>0</v>
      </c>
      <c r="O1" s="1547"/>
      <c r="P1" s="1057" t="s">
        <v>31</v>
      </c>
      <c r="Q1" s="1057"/>
      <c r="R1" s="1331" t="s">
        <v>32</v>
      </c>
      <c r="S1" s="1075">
        <f>'市内河'!$R$1</f>
        <v>0</v>
      </c>
      <c r="T1" s="1204"/>
      <c r="U1" s="1336"/>
      <c r="V1" s="1338" t="s">
        <v>33</v>
      </c>
      <c r="W1" s="1044"/>
      <c r="X1" s="1044" t="s">
        <v>34</v>
      </c>
      <c r="Y1" s="1044"/>
      <c r="Z1" s="1044"/>
      <c r="AA1" s="354"/>
    </row>
    <row r="2" spans="1:28" s="355" customFormat="1" ht="18" customHeight="1">
      <c r="A2" s="230">
        <v>45383</v>
      </c>
      <c r="B2" s="83" t="s">
        <v>336</v>
      </c>
      <c r="C2" s="1473">
        <f>'市内河'!C2</f>
        <v>0</v>
      </c>
      <c r="D2" s="1073"/>
      <c r="E2" s="1073"/>
      <c r="F2" s="1073"/>
      <c r="G2" s="1073"/>
      <c r="H2" s="1073">
        <f>'市内河'!G2</f>
        <v>0</v>
      </c>
      <c r="I2" s="1600"/>
      <c r="J2" s="1600"/>
      <c r="K2" s="1600"/>
      <c r="L2" s="1082">
        <f>'市内河'!L2</f>
        <v>0</v>
      </c>
      <c r="M2" s="1082"/>
      <c r="N2" s="1082"/>
      <c r="O2" s="1082"/>
      <c r="P2" s="1071">
        <f>'市内河'!O2</f>
        <v>0</v>
      </c>
      <c r="Q2" s="1071"/>
      <c r="R2" s="1647"/>
      <c r="S2" s="1185"/>
      <c r="T2" s="1185"/>
      <c r="U2" s="1337"/>
      <c r="V2" s="1046">
        <f>'市内河'!U2</f>
        <v>0</v>
      </c>
      <c r="W2" s="1048"/>
      <c r="X2" s="1048">
        <f>'市内河'!W2</f>
        <v>0</v>
      </c>
      <c r="Y2" s="1048"/>
      <c r="Z2" s="1048"/>
      <c r="AA2" s="354"/>
      <c r="AB2" s="85"/>
    </row>
    <row r="3" spans="1:26" s="355" customFormat="1" ht="18" customHeight="1">
      <c r="A3" s="1142" t="s">
        <v>35</v>
      </c>
      <c r="B3" s="1142"/>
      <c r="C3" s="1548"/>
      <c r="D3" s="1074"/>
      <c r="E3" s="1074"/>
      <c r="F3" s="1074"/>
      <c r="G3" s="1074"/>
      <c r="H3" s="1601"/>
      <c r="I3" s="1601"/>
      <c r="J3" s="1601"/>
      <c r="K3" s="1602"/>
      <c r="L3" s="1082"/>
      <c r="M3" s="1082"/>
      <c r="N3" s="1082"/>
      <c r="O3" s="1082"/>
      <c r="P3" s="1071"/>
      <c r="Q3" s="1071"/>
      <c r="R3" s="677" t="s">
        <v>242</v>
      </c>
      <c r="S3" s="1645">
        <f>SUM(F27,J27,N27,V27,Z27)</f>
        <v>0</v>
      </c>
      <c r="T3" s="1646"/>
      <c r="U3" s="1646"/>
      <c r="V3" s="1200" t="s">
        <v>337</v>
      </c>
      <c r="W3" s="1200"/>
      <c r="X3" s="1200"/>
      <c r="Y3" s="1200"/>
      <c r="Z3" s="1348"/>
    </row>
    <row r="4" spans="1:28" s="355" customFormat="1" ht="16.5" customHeight="1">
      <c r="A4" s="87" t="s">
        <v>36</v>
      </c>
      <c r="B4" s="87"/>
      <c r="C4" s="234" t="s">
        <v>245</v>
      </c>
      <c r="D4" s="1322">
        <f>'市内河'!D4</f>
        <v>0</v>
      </c>
      <c r="E4" s="1323"/>
      <c r="F4" s="1323"/>
      <c r="G4" s="1323"/>
      <c r="H4" s="1323"/>
      <c r="I4" s="1323"/>
      <c r="J4" s="1324"/>
      <c r="K4" s="1325" t="s">
        <v>246</v>
      </c>
      <c r="L4" s="1397"/>
      <c r="M4" s="1405">
        <f>'市内河'!N4</f>
        <v>0</v>
      </c>
      <c r="N4" s="1405"/>
      <c r="O4" s="1406"/>
      <c r="P4" s="1533" t="s">
        <v>339</v>
      </c>
      <c r="Q4" s="1534"/>
      <c r="R4" s="1535"/>
      <c r="S4" s="1533" t="s">
        <v>428</v>
      </c>
      <c r="T4" s="1535"/>
      <c r="U4" s="1535"/>
      <c r="V4" s="1153">
        <f>'市内河'!U4</f>
        <v>0</v>
      </c>
      <c r="W4" s="1230"/>
      <c r="X4" s="1230"/>
      <c r="Y4" s="1230"/>
      <c r="Z4" s="1231"/>
      <c r="AB4" s="89">
        <v>9</v>
      </c>
    </row>
    <row r="5" spans="1:26" s="355" customFormat="1" ht="16.5" customHeight="1">
      <c r="A5" s="445"/>
      <c r="B5" s="445"/>
      <c r="C5" s="92" t="s">
        <v>340</v>
      </c>
      <c r="D5" s="1122">
        <f>'市内河'!D5</f>
        <v>0</v>
      </c>
      <c r="E5" s="1122"/>
      <c r="F5" s="1312"/>
      <c r="G5" s="359" t="s">
        <v>341</v>
      </c>
      <c r="H5" s="1159">
        <f>'市内河'!H5</f>
        <v>0</v>
      </c>
      <c r="I5" s="1314"/>
      <c r="J5" s="1315"/>
      <c r="K5" s="1132" t="s">
        <v>251</v>
      </c>
      <c r="L5" s="1396"/>
      <c r="M5" s="1316">
        <f>'市内河'!N5</f>
        <v>0</v>
      </c>
      <c r="N5" s="1317"/>
      <c r="O5" s="1318"/>
      <c r="P5" s="1319"/>
      <c r="Q5" s="1320"/>
      <c r="R5" s="1321"/>
      <c r="S5" s="1110"/>
      <c r="T5" s="1313"/>
      <c r="U5" s="1313"/>
      <c r="V5" s="1153"/>
      <c r="W5" s="1233"/>
      <c r="X5" s="1233"/>
      <c r="Y5" s="1233"/>
      <c r="Z5" s="1231"/>
    </row>
    <row r="6" spans="1:28" ht="18.75" customHeight="1">
      <c r="A6" s="360" t="s">
        <v>133</v>
      </c>
      <c r="B6" s="678"/>
      <c r="C6" s="679" t="s">
        <v>37</v>
      </c>
      <c r="D6" s="1068" t="s">
        <v>134</v>
      </c>
      <c r="E6" s="1306"/>
      <c r="F6" s="363" t="s">
        <v>256</v>
      </c>
      <c r="G6" s="344" t="s">
        <v>463</v>
      </c>
      <c r="H6" s="1093" t="s">
        <v>134</v>
      </c>
      <c r="I6" s="1311"/>
      <c r="J6" s="363" t="s">
        <v>256</v>
      </c>
      <c r="K6" s="362" t="s">
        <v>464</v>
      </c>
      <c r="L6" s="1093" t="s">
        <v>134</v>
      </c>
      <c r="M6" s="1311"/>
      <c r="N6" s="447" t="s">
        <v>256</v>
      </c>
      <c r="O6" s="166" t="s">
        <v>433</v>
      </c>
      <c r="P6" s="1093" t="s">
        <v>134</v>
      </c>
      <c r="Q6" s="1618"/>
      <c r="R6" s="447" t="s">
        <v>256</v>
      </c>
      <c r="S6" s="344" t="s">
        <v>434</v>
      </c>
      <c r="T6" s="1093" t="s">
        <v>134</v>
      </c>
      <c r="U6" s="1311"/>
      <c r="V6" s="363" t="s">
        <v>256</v>
      </c>
      <c r="W6" s="362" t="s">
        <v>105</v>
      </c>
      <c r="X6" s="1068" t="s">
        <v>134</v>
      </c>
      <c r="Y6" s="1306"/>
      <c r="Z6" s="363" t="s">
        <v>256</v>
      </c>
      <c r="AA6" s="366"/>
      <c r="AB6" s="1143" t="s">
        <v>38</v>
      </c>
    </row>
    <row r="7" spans="1:28" ht="21" customHeight="1">
      <c r="A7" s="1621" t="s">
        <v>39</v>
      </c>
      <c r="B7" s="1624" t="s">
        <v>40</v>
      </c>
      <c r="C7" s="597" t="s">
        <v>182</v>
      </c>
      <c r="D7" s="654" t="s">
        <v>263</v>
      </c>
      <c r="E7" s="831">
        <v>1700</v>
      </c>
      <c r="F7" s="129"/>
      <c r="G7" s="1625" t="s">
        <v>183</v>
      </c>
      <c r="H7" s="1628"/>
      <c r="I7" s="1634">
        <v>1500</v>
      </c>
      <c r="J7" s="1412"/>
      <c r="K7" s="643"/>
      <c r="L7" s="680"/>
      <c r="M7" s="529"/>
      <c r="N7" s="324"/>
      <c r="O7" s="681"/>
      <c r="P7" s="682"/>
      <c r="Q7" s="398"/>
      <c r="R7" s="647"/>
      <c r="S7" s="643"/>
      <c r="T7" s="683"/>
      <c r="U7" s="529"/>
      <c r="V7" s="324"/>
      <c r="W7" s="1638" t="s">
        <v>41</v>
      </c>
      <c r="X7" s="684"/>
      <c r="Y7" s="1619">
        <v>18260</v>
      </c>
      <c r="Z7" s="1497"/>
      <c r="AA7" s="383"/>
      <c r="AB7" s="1143"/>
    </row>
    <row r="8" spans="1:28" ht="21" customHeight="1">
      <c r="A8" s="1622"/>
      <c r="B8" s="1282"/>
      <c r="C8" s="1631" t="s">
        <v>42</v>
      </c>
      <c r="D8" s="1506" t="s">
        <v>263</v>
      </c>
      <c r="E8" s="1619">
        <v>4250</v>
      </c>
      <c r="F8" s="1497"/>
      <c r="G8" s="1626"/>
      <c r="H8" s="1629"/>
      <c r="I8" s="1635"/>
      <c r="J8" s="1413"/>
      <c r="K8" s="685"/>
      <c r="L8" s="518"/>
      <c r="M8" s="533"/>
      <c r="N8" s="315"/>
      <c r="O8" s="681"/>
      <c r="P8" s="682"/>
      <c r="Q8" s="398"/>
      <c r="R8" s="647"/>
      <c r="S8" s="1616"/>
      <c r="T8" s="1606"/>
      <c r="U8" s="1617"/>
      <c r="V8" s="1642"/>
      <c r="W8" s="1639"/>
      <c r="X8" s="686"/>
      <c r="Y8" s="1641"/>
      <c r="Z8" s="1498"/>
      <c r="AA8" s="383"/>
      <c r="AB8" s="1143"/>
    </row>
    <row r="9" spans="1:28" ht="21" customHeight="1">
      <c r="A9" s="1622"/>
      <c r="B9" s="115" t="s">
        <v>43</v>
      </c>
      <c r="C9" s="1632"/>
      <c r="D9" s="1549"/>
      <c r="E9" s="1620"/>
      <c r="F9" s="1559"/>
      <c r="G9" s="1626"/>
      <c r="H9" s="1629"/>
      <c r="I9" s="1635"/>
      <c r="J9" s="1413"/>
      <c r="K9" s="685"/>
      <c r="L9" s="52"/>
      <c r="M9" s="533"/>
      <c r="N9" s="315"/>
      <c r="O9" s="681"/>
      <c r="P9" s="682"/>
      <c r="Q9" s="398"/>
      <c r="R9" s="647"/>
      <c r="S9" s="1616"/>
      <c r="T9" s="1606"/>
      <c r="U9" s="1617"/>
      <c r="V9" s="1642"/>
      <c r="W9" s="1639"/>
      <c r="X9" s="686"/>
      <c r="Y9" s="1641"/>
      <c r="Z9" s="1498"/>
      <c r="AA9" s="383"/>
      <c r="AB9" s="1143"/>
    </row>
    <row r="10" spans="1:28" ht="21" customHeight="1">
      <c r="A10" s="1623"/>
      <c r="B10" s="164" t="s">
        <v>44</v>
      </c>
      <c r="C10" s="600" t="s">
        <v>45</v>
      </c>
      <c r="D10" s="599" t="s">
        <v>263</v>
      </c>
      <c r="E10" s="831">
        <v>1300</v>
      </c>
      <c r="F10" s="129"/>
      <c r="G10" s="1627"/>
      <c r="H10" s="1630"/>
      <c r="I10" s="1636"/>
      <c r="J10" s="1637"/>
      <c r="K10" s="469"/>
      <c r="L10" s="463"/>
      <c r="M10" s="477"/>
      <c r="N10" s="647"/>
      <c r="O10" s="687"/>
      <c r="P10" s="682"/>
      <c r="Q10" s="398"/>
      <c r="R10" s="647"/>
      <c r="S10" s="687"/>
      <c r="T10" s="463"/>
      <c r="U10" s="477"/>
      <c r="V10" s="399"/>
      <c r="W10" s="1639"/>
      <c r="X10" s="688"/>
      <c r="Y10" s="1641"/>
      <c r="Z10" s="1498"/>
      <c r="AA10" s="379"/>
      <c r="AB10" s="1143"/>
    </row>
    <row r="11" spans="1:28" ht="21" customHeight="1">
      <c r="A11" s="594" t="s">
        <v>46</v>
      </c>
      <c r="B11" s="611" t="s">
        <v>47</v>
      </c>
      <c r="C11" s="639" t="s">
        <v>48</v>
      </c>
      <c r="D11" s="599" t="s">
        <v>142</v>
      </c>
      <c r="E11" s="870">
        <v>1700</v>
      </c>
      <c r="F11" s="119"/>
      <c r="G11" s="689"/>
      <c r="H11" s="567"/>
      <c r="I11" s="477"/>
      <c r="J11" s="647"/>
      <c r="K11" s="543"/>
      <c r="L11" s="463"/>
      <c r="M11" s="477"/>
      <c r="N11" s="647"/>
      <c r="O11" s="681"/>
      <c r="P11" s="690"/>
      <c r="Q11" s="398"/>
      <c r="R11" s="647"/>
      <c r="S11" s="681"/>
      <c r="T11" s="567"/>
      <c r="U11" s="477"/>
      <c r="V11" s="399"/>
      <c r="W11" s="1640"/>
      <c r="X11" s="691"/>
      <c r="Y11" s="1620"/>
      <c r="Z11" s="1562"/>
      <c r="AB11" s="1143"/>
    </row>
    <row r="12" spans="1:28" ht="21" customHeight="1">
      <c r="A12" s="1484" t="s">
        <v>49</v>
      </c>
      <c r="B12" s="611" t="s">
        <v>50</v>
      </c>
      <c r="C12" s="639" t="s">
        <v>51</v>
      </c>
      <c r="D12" s="599" t="s">
        <v>142</v>
      </c>
      <c r="E12" s="870">
        <v>1350</v>
      </c>
      <c r="F12" s="119"/>
      <c r="G12" s="689"/>
      <c r="H12" s="463"/>
      <c r="I12" s="477"/>
      <c r="J12" s="647"/>
      <c r="K12" s="469"/>
      <c r="L12" s="463"/>
      <c r="M12" s="477"/>
      <c r="N12" s="647"/>
      <c r="O12" s="681"/>
      <c r="P12" s="682"/>
      <c r="Q12" s="398"/>
      <c r="R12" s="647"/>
      <c r="S12" s="681"/>
      <c r="T12" s="567"/>
      <c r="U12" s="477"/>
      <c r="V12" s="399"/>
      <c r="W12" s="692"/>
      <c r="X12" s="602"/>
      <c r="Y12" s="693"/>
      <c r="Z12" s="694"/>
      <c r="AB12" s="1143"/>
    </row>
    <row r="13" spans="1:28" ht="21" customHeight="1">
      <c r="A13" s="1484"/>
      <c r="B13" s="695" t="s">
        <v>52</v>
      </c>
      <c r="C13" s="600" t="s">
        <v>184</v>
      </c>
      <c r="D13" s="654" t="s">
        <v>142</v>
      </c>
      <c r="E13" s="831">
        <v>1150</v>
      </c>
      <c r="F13" s="129"/>
      <c r="G13" s="689"/>
      <c r="H13" s="463"/>
      <c r="I13" s="477"/>
      <c r="J13" s="647"/>
      <c r="K13" s="469" t="s">
        <v>143</v>
      </c>
      <c r="L13" s="463"/>
      <c r="M13" s="477"/>
      <c r="N13" s="647"/>
      <c r="O13" s="681"/>
      <c r="P13" s="682"/>
      <c r="Q13" s="398"/>
      <c r="R13" s="647"/>
      <c r="S13" s="681"/>
      <c r="T13" s="463"/>
      <c r="U13" s="477"/>
      <c r="V13" s="399"/>
      <c r="W13" s="681"/>
      <c r="X13" s="609"/>
      <c r="Y13" s="477"/>
      <c r="Z13" s="694"/>
      <c r="AB13" s="1143"/>
    </row>
    <row r="14" spans="1:28" ht="21" customHeight="1">
      <c r="A14" s="1484"/>
      <c r="B14" s="1611" t="s">
        <v>53</v>
      </c>
      <c r="C14" s="639" t="s">
        <v>185</v>
      </c>
      <c r="D14" s="599" t="s">
        <v>142</v>
      </c>
      <c r="E14" s="870">
        <v>1750</v>
      </c>
      <c r="F14" s="119"/>
      <c r="G14" s="697" t="s">
        <v>143</v>
      </c>
      <c r="H14" s="567"/>
      <c r="I14" s="568"/>
      <c r="J14" s="698"/>
      <c r="K14" s="608" t="s">
        <v>143</v>
      </c>
      <c r="L14" s="567"/>
      <c r="M14" s="568"/>
      <c r="N14" s="699"/>
      <c r="O14" s="700"/>
      <c r="P14" s="701"/>
      <c r="Q14" s="614"/>
      <c r="R14" s="699"/>
      <c r="S14" s="700"/>
      <c r="T14" s="567"/>
      <c r="U14" s="568"/>
      <c r="V14" s="698"/>
      <c r="W14" s="700"/>
      <c r="X14" s="615"/>
      <c r="Y14" s="568"/>
      <c r="Z14" s="702"/>
      <c r="AA14" s="474"/>
      <c r="AB14" s="1143"/>
    </row>
    <row r="15" spans="1:28" ht="21" customHeight="1">
      <c r="A15" s="1484"/>
      <c r="B15" s="1612"/>
      <c r="C15" s="639" t="s">
        <v>54</v>
      </c>
      <c r="D15" s="599" t="s">
        <v>263</v>
      </c>
      <c r="E15" s="870">
        <v>1350</v>
      </c>
      <c r="F15" s="119"/>
      <c r="G15" s="1446" t="s">
        <v>553</v>
      </c>
      <c r="H15" s="1506" t="s">
        <v>263</v>
      </c>
      <c r="I15" s="1462">
        <v>700</v>
      </c>
      <c r="J15" s="1561"/>
      <c r="K15" s="1605"/>
      <c r="L15" s="1606"/>
      <c r="M15" s="1463"/>
      <c r="N15" s="1643"/>
      <c r="O15" s="681"/>
      <c r="P15" s="682"/>
      <c r="Q15" s="398"/>
      <c r="R15" s="647"/>
      <c r="S15" s="681"/>
      <c r="T15" s="567"/>
      <c r="U15" s="477"/>
      <c r="V15" s="399"/>
      <c r="W15" s="681"/>
      <c r="X15" s="609"/>
      <c r="Y15" s="477"/>
      <c r="Z15" s="694"/>
      <c r="AB15" s="1143"/>
    </row>
    <row r="16" spans="1:28" ht="21" customHeight="1">
      <c r="A16" s="1484"/>
      <c r="B16" s="1613"/>
      <c r="C16" s="1611" t="s">
        <v>55</v>
      </c>
      <c r="D16" s="1506" t="s">
        <v>263</v>
      </c>
      <c r="E16" s="1615">
        <v>3250</v>
      </c>
      <c r="F16" s="1497"/>
      <c r="G16" s="1614"/>
      <c r="H16" s="1435"/>
      <c r="I16" s="1306"/>
      <c r="J16" s="1604"/>
      <c r="K16" s="1284"/>
      <c r="L16" s="1607"/>
      <c r="M16" s="1608"/>
      <c r="N16" s="1644"/>
      <c r="O16" s="681"/>
      <c r="P16" s="682"/>
      <c r="Q16" s="398"/>
      <c r="R16" s="647"/>
      <c r="S16" s="687"/>
      <c r="T16" s="463"/>
      <c r="U16" s="477"/>
      <c r="V16" s="399"/>
      <c r="W16" s="681"/>
      <c r="X16" s="609"/>
      <c r="Y16" s="477"/>
      <c r="Z16" s="694"/>
      <c r="AB16" s="1143"/>
    </row>
    <row r="17" spans="1:28" ht="21" customHeight="1">
      <c r="A17" s="1484"/>
      <c r="B17" s="611" t="s">
        <v>56</v>
      </c>
      <c r="C17" s="1613"/>
      <c r="D17" s="1549"/>
      <c r="E17" s="1556"/>
      <c r="F17" s="1559"/>
      <c r="G17" s="595" t="s">
        <v>554</v>
      </c>
      <c r="H17" s="599" t="s">
        <v>263</v>
      </c>
      <c r="I17" s="525">
        <v>400</v>
      </c>
      <c r="J17" s="135"/>
      <c r="K17" s="608" t="s">
        <v>143</v>
      </c>
      <c r="L17" s="567"/>
      <c r="M17" s="568"/>
      <c r="N17" s="699"/>
      <c r="O17" s="700"/>
      <c r="P17" s="701"/>
      <c r="Q17" s="614"/>
      <c r="R17" s="699"/>
      <c r="S17" s="700"/>
      <c r="T17" s="567"/>
      <c r="U17" s="568"/>
      <c r="V17" s="698"/>
      <c r="W17" s="700"/>
      <c r="X17" s="615"/>
      <c r="Y17" s="568"/>
      <c r="Z17" s="702"/>
      <c r="AA17" s="474"/>
      <c r="AB17" s="1143"/>
    </row>
    <row r="18" spans="1:28" ht="21" customHeight="1">
      <c r="A18" s="1484"/>
      <c r="B18" s="1486" t="s">
        <v>57</v>
      </c>
      <c r="C18" s="639" t="s">
        <v>186</v>
      </c>
      <c r="D18" s="599" t="s">
        <v>142</v>
      </c>
      <c r="E18" s="525">
        <v>800</v>
      </c>
      <c r="F18" s="119"/>
      <c r="G18" s="689"/>
      <c r="H18" s="463"/>
      <c r="I18" s="477"/>
      <c r="J18" s="399"/>
      <c r="K18" s="608"/>
      <c r="L18" s="703"/>
      <c r="M18" s="477"/>
      <c r="N18" s="647"/>
      <c r="O18" s="681"/>
      <c r="P18" s="682"/>
      <c r="Q18" s="398"/>
      <c r="R18" s="647"/>
      <c r="S18" s="681"/>
      <c r="T18" s="463"/>
      <c r="U18" s="477"/>
      <c r="V18" s="399"/>
      <c r="W18" s="681"/>
      <c r="X18" s="609"/>
      <c r="Y18" s="477"/>
      <c r="Z18" s="694"/>
      <c r="AB18" s="1143"/>
    </row>
    <row r="19" spans="1:28" ht="21" customHeight="1">
      <c r="A19" s="1484"/>
      <c r="B19" s="1339"/>
      <c r="C19" s="639" t="s">
        <v>187</v>
      </c>
      <c r="D19" s="599" t="s">
        <v>142</v>
      </c>
      <c r="E19" s="525">
        <v>700</v>
      </c>
      <c r="F19" s="119"/>
      <c r="G19" s="689"/>
      <c r="H19" s="463"/>
      <c r="I19" s="477"/>
      <c r="J19" s="399"/>
      <c r="K19" s="608" t="s">
        <v>143</v>
      </c>
      <c r="L19" s="703"/>
      <c r="M19" s="477"/>
      <c r="N19" s="647"/>
      <c r="O19" s="681"/>
      <c r="P19" s="682"/>
      <c r="Q19" s="398"/>
      <c r="R19" s="647"/>
      <c r="S19" s="681"/>
      <c r="T19" s="463"/>
      <c r="U19" s="477"/>
      <c r="V19" s="399"/>
      <c r="W19" s="681"/>
      <c r="X19" s="609"/>
      <c r="Y19" s="477"/>
      <c r="Z19" s="694"/>
      <c r="AB19" s="1143"/>
    </row>
    <row r="20" spans="1:28" ht="21" customHeight="1">
      <c r="A20" s="1484"/>
      <c r="B20" s="1341"/>
      <c r="C20" s="696" t="s">
        <v>188</v>
      </c>
      <c r="D20" s="598" t="s">
        <v>142</v>
      </c>
      <c r="E20" s="529">
        <v>450</v>
      </c>
      <c r="F20" s="119"/>
      <c r="G20" s="704"/>
      <c r="H20" s="567"/>
      <c r="I20" s="568"/>
      <c r="J20" s="698"/>
      <c r="K20" s="608" t="s">
        <v>143</v>
      </c>
      <c r="L20" s="703"/>
      <c r="M20" s="477"/>
      <c r="N20" s="647"/>
      <c r="O20" s="681"/>
      <c r="P20" s="682"/>
      <c r="Q20" s="398"/>
      <c r="R20" s="647"/>
      <c r="S20" s="681"/>
      <c r="T20" s="463"/>
      <c r="U20" s="477"/>
      <c r="V20" s="399"/>
      <c r="W20" s="681"/>
      <c r="X20" s="609"/>
      <c r="Y20" s="477"/>
      <c r="Z20" s="694"/>
      <c r="AB20" s="1143"/>
    </row>
    <row r="21" spans="1:28" ht="21" customHeight="1">
      <c r="A21" s="1484"/>
      <c r="B21" s="1609" t="s">
        <v>58</v>
      </c>
      <c r="C21" s="639" t="s">
        <v>594</v>
      </c>
      <c r="D21" s="599" t="s">
        <v>142</v>
      </c>
      <c r="E21" s="870">
        <v>2150</v>
      </c>
      <c r="F21" s="119"/>
      <c r="G21" s="705"/>
      <c r="H21" s="567"/>
      <c r="I21" s="477"/>
      <c r="J21" s="698"/>
      <c r="K21" s="706" t="s">
        <v>143</v>
      </c>
      <c r="L21" s="703"/>
      <c r="M21" s="477"/>
      <c r="N21" s="647"/>
      <c r="O21" s="687"/>
      <c r="P21" s="682"/>
      <c r="Q21" s="398"/>
      <c r="R21" s="647"/>
      <c r="S21" s="687"/>
      <c r="T21" s="463"/>
      <c r="U21" s="477"/>
      <c r="V21" s="399"/>
      <c r="W21" s="687"/>
      <c r="X21" s="609"/>
      <c r="Y21" s="477"/>
      <c r="Z21" s="694"/>
      <c r="AB21" s="1143"/>
    </row>
    <row r="22" spans="1:28" ht="21" customHeight="1">
      <c r="A22" s="1484"/>
      <c r="B22" s="1485"/>
      <c r="C22" s="600" t="s">
        <v>189</v>
      </c>
      <c r="D22" s="654" t="s">
        <v>142</v>
      </c>
      <c r="E22" s="553">
        <v>1750</v>
      </c>
      <c r="F22" s="119"/>
      <c r="G22" s="689"/>
      <c r="H22" s="463"/>
      <c r="I22" s="477"/>
      <c r="J22" s="399"/>
      <c r="K22" s="608" t="s">
        <v>143</v>
      </c>
      <c r="L22" s="703"/>
      <c r="M22" s="477"/>
      <c r="N22" s="399"/>
      <c r="O22" s="681"/>
      <c r="P22" s="682"/>
      <c r="Q22" s="398"/>
      <c r="R22" s="647"/>
      <c r="S22" s="681"/>
      <c r="T22" s="463"/>
      <c r="U22" s="477"/>
      <c r="V22" s="399"/>
      <c r="W22" s="681"/>
      <c r="X22" s="609"/>
      <c r="Y22" s="477"/>
      <c r="Z22" s="694"/>
      <c r="AA22" s="411"/>
      <c r="AB22" s="1143"/>
    </row>
    <row r="23" spans="1:28" ht="21" customHeight="1">
      <c r="A23" s="1484"/>
      <c r="B23" s="1485" t="s">
        <v>59</v>
      </c>
      <c r="C23" s="1241" t="s">
        <v>592</v>
      </c>
      <c r="D23" s="1242"/>
      <c r="E23" s="1242"/>
      <c r="F23" s="1243"/>
      <c r="G23" s="689"/>
      <c r="H23" s="463"/>
      <c r="I23" s="477"/>
      <c r="J23" s="647"/>
      <c r="K23" s="608" t="s">
        <v>143</v>
      </c>
      <c r="L23" s="703"/>
      <c r="M23" s="477"/>
      <c r="N23" s="647"/>
      <c r="O23" s="681"/>
      <c r="P23" s="682"/>
      <c r="Q23" s="398"/>
      <c r="R23" s="647"/>
      <c r="S23" s="681"/>
      <c r="T23" s="463"/>
      <c r="U23" s="477"/>
      <c r="V23" s="399"/>
      <c r="W23" s="681"/>
      <c r="X23" s="609"/>
      <c r="Y23" s="477"/>
      <c r="Z23" s="694"/>
      <c r="AA23" s="411"/>
      <c r="AB23" s="1633"/>
    </row>
    <row r="24" spans="1:28" ht="21" customHeight="1">
      <c r="A24" s="1484"/>
      <c r="B24" s="1485"/>
      <c r="C24" s="1241" t="s">
        <v>593</v>
      </c>
      <c r="D24" s="1242"/>
      <c r="E24" s="1242"/>
      <c r="F24" s="1243"/>
      <c r="G24" s="689"/>
      <c r="H24" s="463"/>
      <c r="I24" s="477"/>
      <c r="J24" s="647"/>
      <c r="K24" s="608" t="s">
        <v>143</v>
      </c>
      <c r="L24" s="703"/>
      <c r="M24" s="477"/>
      <c r="N24" s="647"/>
      <c r="O24" s="681"/>
      <c r="P24" s="682"/>
      <c r="Q24" s="398"/>
      <c r="R24" s="647"/>
      <c r="S24" s="681"/>
      <c r="T24" s="463"/>
      <c r="U24" s="477"/>
      <c r="V24" s="399"/>
      <c r="W24" s="681"/>
      <c r="X24" s="609"/>
      <c r="Y24" s="477"/>
      <c r="Z24" s="694"/>
      <c r="AA24" s="411"/>
      <c r="AB24" s="1633"/>
    </row>
    <row r="25" spans="1:28" ht="21" customHeight="1">
      <c r="A25" s="1484"/>
      <c r="B25" s="611" t="s">
        <v>60</v>
      </c>
      <c r="C25" s="639" t="s">
        <v>61</v>
      </c>
      <c r="D25" s="599" t="s">
        <v>142</v>
      </c>
      <c r="E25" s="525">
        <v>2000</v>
      </c>
      <c r="F25" s="119"/>
      <c r="G25" s="608" t="s">
        <v>143</v>
      </c>
      <c r="H25" s="703"/>
      <c r="I25" s="477"/>
      <c r="J25" s="647"/>
      <c r="K25" s="608" t="s">
        <v>143</v>
      </c>
      <c r="L25" s="703"/>
      <c r="M25" s="477"/>
      <c r="N25" s="647"/>
      <c r="O25" s="681"/>
      <c r="P25" s="682"/>
      <c r="Q25" s="398"/>
      <c r="R25" s="647"/>
      <c r="S25" s="681"/>
      <c r="T25" s="463"/>
      <c r="U25" s="477"/>
      <c r="V25" s="399"/>
      <c r="W25" s="681"/>
      <c r="X25" s="609"/>
      <c r="Y25" s="477"/>
      <c r="Z25" s="694"/>
      <c r="AA25" s="411"/>
      <c r="AB25" s="1633"/>
    </row>
    <row r="26" spans="1:28" ht="21" customHeight="1" thickBot="1">
      <c r="A26" s="1610"/>
      <c r="B26" s="708" t="s">
        <v>62</v>
      </c>
      <c r="C26" s="655" t="s">
        <v>190</v>
      </c>
      <c r="D26" s="623" t="s">
        <v>142</v>
      </c>
      <c r="E26" s="840">
        <v>1000</v>
      </c>
      <c r="F26" s="624"/>
      <c r="G26" s="709"/>
      <c r="H26" s="710"/>
      <c r="I26" s="711"/>
      <c r="J26" s="659"/>
      <c r="K26" s="712" t="s">
        <v>143</v>
      </c>
      <c r="L26" s="710"/>
      <c r="M26" s="711"/>
      <c r="N26" s="659"/>
      <c r="O26" s="709"/>
      <c r="P26" s="713"/>
      <c r="Q26" s="419"/>
      <c r="R26" s="659"/>
      <c r="S26" s="709"/>
      <c r="T26" s="656"/>
      <c r="U26" s="711"/>
      <c r="V26" s="657"/>
      <c r="W26" s="709"/>
      <c r="X26" s="627"/>
      <c r="Y26" s="711"/>
      <c r="Z26" s="714"/>
      <c r="AA26" s="411"/>
      <c r="AB26" s="1633"/>
    </row>
    <row r="27" spans="1:28" ht="21" customHeight="1" thickTop="1">
      <c r="A27" s="425" t="s">
        <v>63</v>
      </c>
      <c r="B27" s="505">
        <f>SUM(E27,I27,M27,Q27,U27,Y27)</f>
        <v>47510</v>
      </c>
      <c r="C27" s="430" t="s">
        <v>63</v>
      </c>
      <c r="D27" s="715"/>
      <c r="E27" s="664">
        <f>SUM(E7:E26)</f>
        <v>26650</v>
      </c>
      <c r="F27" s="665">
        <f>SUM(F7:F26)</f>
        <v>0</v>
      </c>
      <c r="G27" s="430" t="s">
        <v>63</v>
      </c>
      <c r="H27" s="666"/>
      <c r="I27" s="664">
        <f>SUM(I7:I26)</f>
        <v>2600</v>
      </c>
      <c r="J27" s="665">
        <f>SUM(J7:J26)</f>
        <v>0</v>
      </c>
      <c r="K27" s="434"/>
      <c r="L27" s="666"/>
      <c r="M27" s="664"/>
      <c r="N27" s="716"/>
      <c r="O27" s="717"/>
      <c r="P27" s="509"/>
      <c r="Q27" s="509"/>
      <c r="R27" s="667"/>
      <c r="S27" s="425" t="s">
        <v>63</v>
      </c>
      <c r="T27" s="666"/>
      <c r="U27" s="718"/>
      <c r="V27" s="665">
        <f>SUM(V7:V26)</f>
        <v>0</v>
      </c>
      <c r="W27" s="430" t="s">
        <v>63</v>
      </c>
      <c r="X27" s="666"/>
      <c r="Y27" s="664">
        <f>SUM(Y7:Y26)</f>
        <v>18260</v>
      </c>
      <c r="Z27" s="665">
        <f>SUM(Z7:Z26)</f>
        <v>0</v>
      </c>
      <c r="AB27" s="1633"/>
    </row>
    <row r="28" spans="1:28" ht="12" customHeight="1">
      <c r="A28" s="518" t="s">
        <v>64</v>
      </c>
      <c r="B28" s="719"/>
      <c r="C28" s="515"/>
      <c r="D28" s="720"/>
      <c r="E28" s="515"/>
      <c r="F28" s="515"/>
      <c r="G28" s="515"/>
      <c r="H28" s="515"/>
      <c r="K28" s="518"/>
      <c r="L28" s="52" t="s">
        <v>551</v>
      </c>
      <c r="M28" s="533"/>
      <c r="N28" s="218"/>
      <c r="O28" s="721"/>
      <c r="P28" s="398"/>
      <c r="Q28" s="398"/>
      <c r="R28" s="648"/>
      <c r="S28" s="439"/>
      <c r="T28" s="517"/>
      <c r="U28" s="533"/>
      <c r="V28" s="218"/>
      <c r="W28" s="439"/>
      <c r="X28" s="517"/>
      <c r="Y28" s="533"/>
      <c r="Z28" s="722"/>
      <c r="AB28" s="707"/>
    </row>
    <row r="29" spans="1:26" ht="12" customHeight="1">
      <c r="A29" s="518" t="s">
        <v>65</v>
      </c>
      <c r="B29" s="723"/>
      <c r="C29" s="724"/>
      <c r="D29" s="719"/>
      <c r="E29" s="719"/>
      <c r="F29" s="719"/>
      <c r="G29" s="724"/>
      <c r="H29" s="725"/>
      <c r="K29" s="518"/>
      <c r="L29" s="872" t="s">
        <v>675</v>
      </c>
      <c r="M29" s="411"/>
      <c r="N29" s="411"/>
      <c r="O29" s="411"/>
      <c r="P29" s="411"/>
      <c r="Q29" s="411"/>
      <c r="S29" s="411"/>
      <c r="T29" s="411"/>
      <c r="U29" s="411"/>
      <c r="V29" s="411"/>
      <c r="W29" s="411"/>
      <c r="X29" s="411"/>
      <c r="Y29" s="411"/>
      <c r="Z29" s="411"/>
    </row>
    <row r="30" spans="1:26" ht="12" customHeight="1">
      <c r="A30" s="52" t="s">
        <v>614</v>
      </c>
      <c r="B30" s="723"/>
      <c r="C30" s="724"/>
      <c r="D30" s="719"/>
      <c r="E30" s="719"/>
      <c r="F30" s="719"/>
      <c r="G30" s="724"/>
      <c r="H30" s="725"/>
      <c r="K30" s="52"/>
      <c r="L30" s="52" t="s">
        <v>66</v>
      </c>
      <c r="M30" s="411"/>
      <c r="N30" s="411"/>
      <c r="O30" s="726"/>
      <c r="P30" s="411"/>
      <c r="Q30" s="411"/>
      <c r="T30" s="411"/>
      <c r="U30" s="411"/>
      <c r="V30" s="411"/>
      <c r="W30" s="726"/>
      <c r="X30" s="411"/>
      <c r="Y30" s="411"/>
      <c r="Z30" s="411"/>
    </row>
    <row r="31" spans="1:26" ht="12" customHeight="1">
      <c r="A31" s="518" t="s">
        <v>67</v>
      </c>
      <c r="K31" s="635"/>
      <c r="L31" s="829" t="s">
        <v>707</v>
      </c>
      <c r="M31" s="411"/>
      <c r="N31" s="411"/>
      <c r="O31" s="726"/>
      <c r="P31" s="411"/>
      <c r="Q31" s="411"/>
      <c r="R31" s="518"/>
      <c r="T31" s="411"/>
      <c r="U31" s="411"/>
      <c r="V31" s="411"/>
      <c r="W31" s="726"/>
      <c r="X31" s="411"/>
      <c r="Y31" s="411"/>
      <c r="Z31" s="411"/>
    </row>
    <row r="32" spans="1:26" ht="12" customHeight="1">
      <c r="A32" s="518" t="s">
        <v>595</v>
      </c>
      <c r="K32" s="635"/>
      <c r="L32" s="829"/>
      <c r="M32" s="411"/>
      <c r="N32" s="411"/>
      <c r="O32" s="726"/>
      <c r="P32" s="411"/>
      <c r="Q32" s="411"/>
      <c r="R32" s="518"/>
      <c r="T32" s="411"/>
      <c r="U32" s="411"/>
      <c r="V32" s="411"/>
      <c r="W32" s="726"/>
      <c r="X32" s="411"/>
      <c r="Y32" s="411"/>
      <c r="Z32" s="411"/>
    </row>
    <row r="33" ht="11.25">
      <c r="A33" s="303" t="s">
        <v>68</v>
      </c>
    </row>
    <row r="34" ht="11.25">
      <c r="A34" s="303" t="s">
        <v>69</v>
      </c>
    </row>
    <row r="38" ht="11.25">
      <c r="A38" s="444"/>
    </row>
  </sheetData>
  <sheetProtection/>
  <mergeCells count="74">
    <mergeCell ref="N1:O1"/>
    <mergeCell ref="R1:R2"/>
    <mergeCell ref="S1:U2"/>
    <mergeCell ref="A1:B1"/>
    <mergeCell ref="D1:G1"/>
    <mergeCell ref="H1:K1"/>
    <mergeCell ref="L1:M1"/>
    <mergeCell ref="D5:F5"/>
    <mergeCell ref="X1:Z1"/>
    <mergeCell ref="C2:G3"/>
    <mergeCell ref="H2:K3"/>
    <mergeCell ref="L2:O3"/>
    <mergeCell ref="P2:Q3"/>
    <mergeCell ref="V2:W2"/>
    <mergeCell ref="X2:Z2"/>
    <mergeCell ref="V1:W1"/>
    <mergeCell ref="P1:Q1"/>
    <mergeCell ref="N15:N16"/>
    <mergeCell ref="A3:B3"/>
    <mergeCell ref="S3:U3"/>
    <mergeCell ref="V3:Z3"/>
    <mergeCell ref="D4:J4"/>
    <mergeCell ref="K4:L4"/>
    <mergeCell ref="M4:O4"/>
    <mergeCell ref="P4:R4"/>
    <mergeCell ref="S4:U4"/>
    <mergeCell ref="V4:Z5"/>
    <mergeCell ref="C8:C9"/>
    <mergeCell ref="AB6:AB27"/>
    <mergeCell ref="I7:I10"/>
    <mergeCell ref="J7:J10"/>
    <mergeCell ref="W7:W11"/>
    <mergeCell ref="Y7:Y11"/>
    <mergeCell ref="T6:U6"/>
    <mergeCell ref="Z7:Z11"/>
    <mergeCell ref="V8:V9"/>
    <mergeCell ref="X6:Y6"/>
    <mergeCell ref="S5:U5"/>
    <mergeCell ref="H5:J5"/>
    <mergeCell ref="K5:L5"/>
    <mergeCell ref="M5:O5"/>
    <mergeCell ref="P5:R5"/>
    <mergeCell ref="A7:A10"/>
    <mergeCell ref="B7:B8"/>
    <mergeCell ref="G7:G10"/>
    <mergeCell ref="H7:H10"/>
    <mergeCell ref="F8:F9"/>
    <mergeCell ref="S8:S9"/>
    <mergeCell ref="T8:T9"/>
    <mergeCell ref="U8:U9"/>
    <mergeCell ref="D6:E6"/>
    <mergeCell ref="H6:I6"/>
    <mergeCell ref="L6:M6"/>
    <mergeCell ref="P6:Q6"/>
    <mergeCell ref="E8:E9"/>
    <mergeCell ref="D8:D9"/>
    <mergeCell ref="B18:B20"/>
    <mergeCell ref="B21:B22"/>
    <mergeCell ref="F16:F17"/>
    <mergeCell ref="A12:A26"/>
    <mergeCell ref="B14:B16"/>
    <mergeCell ref="G15:G16"/>
    <mergeCell ref="B23:B24"/>
    <mergeCell ref="C16:C17"/>
    <mergeCell ref="D16:D17"/>
    <mergeCell ref="E16:E17"/>
    <mergeCell ref="C23:F23"/>
    <mergeCell ref="C24:F24"/>
    <mergeCell ref="J15:J16"/>
    <mergeCell ref="K15:K16"/>
    <mergeCell ref="L15:L16"/>
    <mergeCell ref="M15:M16"/>
    <mergeCell ref="I15:I16"/>
    <mergeCell ref="H15:H16"/>
  </mergeCells>
  <conditionalFormatting sqref="Z7 V10:V28 J11:J15 J17:J27 Z12:Z28 R7:R28 N17:N26 J7 N7 N10:N15 F7:F8 F10:F22 N28 F25:F27">
    <cfRule type="expression" priority="1" dxfId="0" stopIfTrue="1">
      <formula>E7&lt;F7</formula>
    </cfRule>
  </conditionalFormatting>
  <conditionalFormatting sqref="N8">
    <cfRule type="expression" priority="2" dxfId="0" stopIfTrue="1">
      <formula>M8&lt;N8</formula>
    </cfRule>
  </conditionalFormatting>
  <conditionalFormatting sqref="N27">
    <cfRule type="expression" priority="3" dxfId="0" stopIfTrue="1">
      <formula>M27&lt;N27</formula>
    </cfRule>
  </conditionalFormatting>
  <conditionalFormatting sqref="V7:V8">
    <cfRule type="expression" priority="4" dxfId="0" stopIfTrue="1">
      <formula>U7&lt;V7</formula>
    </cfRule>
  </conditionalFormatting>
  <dataValidations count="1">
    <dataValidation allowBlank="1" showInputMessage="1" showErrorMessage="1" imeMode="off" sqref="I27:J27 M7:M9 U7:V8 Y27:Z27 E7:F8 E10:E16 I15:J17 H5:J5 D1:G1 N1:O1 S1:U3 V4:Z5 V2:Z2 D5:F5 I7:J7 M27:N27 Y7:Z7 P2:Q3 N7:N8 M15:N16 V27 E18:E22 F10:F22 E25:F27"/>
  </dataValidations>
  <printOptions horizontalCentered="1"/>
  <pageMargins left="0.3937007874015748" right="0" top="0.3937007874015748" bottom="0" header="0.5118110236220472" footer="0.1968503937007874"/>
  <pageSetup fitToHeight="1" fitToWidth="1" horizontalDpi="300" verticalDpi="300" orientation="landscape" paperSize="9" scale="95" r:id="rId2"/>
  <drawing r:id="rId1"/>
</worksheet>
</file>

<file path=xl/worksheets/sheet12.xml><?xml version="1.0" encoding="utf-8"?>
<worksheet xmlns="http://schemas.openxmlformats.org/spreadsheetml/2006/main" xmlns:r="http://schemas.openxmlformats.org/officeDocument/2006/relationships">
  <dimension ref="A1:AC41"/>
  <sheetViews>
    <sheetView showGridLines="0" showZeros="0" view="pageBreakPreview" zoomScaleSheetLayoutView="100" zoomScalePageLayoutView="0" workbookViewId="0" topLeftCell="A1">
      <selection activeCell="L34" sqref="L34"/>
    </sheetView>
  </sheetViews>
  <sheetFormatPr defaultColWidth="9.00390625" defaultRowHeight="13.5"/>
  <cols>
    <col min="1" max="1" width="2.75390625" style="108" customWidth="1"/>
    <col min="2" max="2" width="2.875" style="108" customWidth="1"/>
    <col min="3" max="3" width="9.375" style="108" customWidth="1"/>
    <col min="4" max="4" width="1.625" style="108" customWidth="1"/>
    <col min="5" max="5" width="6.125" style="108" customWidth="1"/>
    <col min="6" max="6" width="9.875" style="108" customWidth="1"/>
    <col min="7" max="7" width="8.875" style="108" customWidth="1"/>
    <col min="8" max="8" width="5.625" style="108" customWidth="1"/>
    <col min="9" max="9" width="0.5" style="108" customWidth="1"/>
    <col min="10" max="10" width="2.75390625" style="108" customWidth="1"/>
    <col min="11" max="11" width="9.375" style="108" customWidth="1"/>
    <col min="12" max="12" width="1.625" style="108" customWidth="1"/>
    <col min="13" max="13" width="6.125" style="108" customWidth="1"/>
    <col min="14" max="14" width="9.875" style="108" customWidth="1"/>
    <col min="15" max="15" width="8.875" style="108" customWidth="1"/>
    <col min="16" max="16" width="5.625" style="108" customWidth="1"/>
    <col min="17" max="17" width="0.5" style="108" customWidth="1"/>
    <col min="18" max="18" width="2.75390625" style="108" customWidth="1"/>
    <col min="19" max="19" width="9.375" style="108" customWidth="1"/>
    <col min="20" max="20" width="1.625" style="108" customWidth="1"/>
    <col min="21" max="21" width="6.125" style="108" customWidth="1"/>
    <col min="22" max="22" width="9.875" style="108" customWidth="1"/>
    <col min="23" max="23" width="8.875" style="108" customWidth="1"/>
    <col min="24" max="24" width="5.625" style="108" customWidth="1"/>
    <col min="25" max="25" width="0.74609375" style="74" customWidth="1"/>
    <col min="26" max="26" width="2.75390625" style="74" customWidth="1"/>
    <col min="27" max="16384" width="9.00390625" style="74" customWidth="1"/>
  </cols>
  <sheetData>
    <row r="1" spans="1:26" ht="15.75" customHeight="1">
      <c r="A1" s="727"/>
      <c r="B1" s="727"/>
      <c r="C1" s="727"/>
      <c r="D1" s="727"/>
      <c r="E1" s="727"/>
      <c r="F1" s="727"/>
      <c r="G1" s="727"/>
      <c r="H1" s="727"/>
      <c r="I1" s="727"/>
      <c r="J1" s="727"/>
      <c r="K1" s="1687" t="s">
        <v>70</v>
      </c>
      <c r="L1" s="1687"/>
      <c r="M1" s="1687"/>
      <c r="N1" s="1687"/>
      <c r="O1" s="1687"/>
      <c r="P1" s="727"/>
      <c r="Q1" s="727"/>
      <c r="R1" s="727"/>
      <c r="S1" s="727"/>
      <c r="T1" s="727"/>
      <c r="U1" s="727"/>
      <c r="V1" s="727"/>
      <c r="W1" s="727"/>
      <c r="X1" s="727"/>
      <c r="Y1" s="727"/>
      <c r="Z1" s="727"/>
    </row>
    <row r="2" spans="1:24" ht="16.5" customHeight="1">
      <c r="A2" s="1688" t="s">
        <v>640</v>
      </c>
      <c r="B2" s="1688"/>
      <c r="C2" s="728" t="s">
        <v>71</v>
      </c>
      <c r="D2" s="1689"/>
      <c r="E2" s="1690"/>
      <c r="F2" s="1691"/>
      <c r="G2" s="1692" t="s">
        <v>72</v>
      </c>
      <c r="H2" s="1692"/>
      <c r="I2" s="1692"/>
      <c r="J2" s="1692"/>
      <c r="K2" s="1692"/>
      <c r="L2" s="729" t="s">
        <v>73</v>
      </c>
      <c r="M2" s="730"/>
      <c r="N2" s="731"/>
      <c r="O2" s="729" t="s">
        <v>74</v>
      </c>
      <c r="P2" s="1040" t="s">
        <v>75</v>
      </c>
      <c r="Q2" s="1201"/>
      <c r="R2" s="1704">
        <f>R4</f>
        <v>0</v>
      </c>
      <c r="S2" s="1705"/>
      <c r="T2" s="1706"/>
      <c r="U2" s="1676" t="s">
        <v>239</v>
      </c>
      <c r="V2" s="1677"/>
      <c r="W2" s="1703" t="s">
        <v>240</v>
      </c>
      <c r="X2" s="1703"/>
    </row>
    <row r="3" spans="1:26" s="108" customFormat="1" ht="16.5" customHeight="1">
      <c r="A3" s="230">
        <f>'市内河'!A2</f>
        <v>45383</v>
      </c>
      <c r="B3" s="83" t="s">
        <v>336</v>
      </c>
      <c r="C3" s="1699"/>
      <c r="D3" s="1700"/>
      <c r="E3" s="1700"/>
      <c r="F3" s="1700"/>
      <c r="G3" s="1073"/>
      <c r="H3" s="1073"/>
      <c r="I3" s="1073"/>
      <c r="J3" s="1073"/>
      <c r="K3" s="1073"/>
      <c r="L3" s="1082"/>
      <c r="M3" s="1082"/>
      <c r="N3" s="1082"/>
      <c r="O3" s="1071"/>
      <c r="P3" s="1202"/>
      <c r="Q3" s="1203"/>
      <c r="R3" s="1707"/>
      <c r="S3" s="1707"/>
      <c r="T3" s="1708"/>
      <c r="U3" s="1046"/>
      <c r="V3" s="1048"/>
      <c r="W3" s="1048">
        <v>0</v>
      </c>
      <c r="X3" s="1048"/>
      <c r="Y3" s="732"/>
      <c r="Z3" s="733"/>
    </row>
    <row r="4" spans="1:26" s="108" customFormat="1" ht="20.25" customHeight="1">
      <c r="A4" s="1141" t="s">
        <v>241</v>
      </c>
      <c r="B4" s="1142"/>
      <c r="C4" s="1701"/>
      <c r="D4" s="1702"/>
      <c r="E4" s="1702"/>
      <c r="F4" s="1702"/>
      <c r="G4" s="1074"/>
      <c r="H4" s="1074"/>
      <c r="I4" s="1074"/>
      <c r="J4" s="1074"/>
      <c r="K4" s="1074"/>
      <c r="L4" s="1083"/>
      <c r="M4" s="1083"/>
      <c r="N4" s="1083"/>
      <c r="O4" s="1072"/>
      <c r="P4" s="1695" t="s">
        <v>242</v>
      </c>
      <c r="Q4" s="1696"/>
      <c r="R4" s="1477">
        <f>V35</f>
        <v>0</v>
      </c>
      <c r="S4" s="1195"/>
      <c r="T4" s="1195"/>
      <c r="U4" s="1692" t="s">
        <v>337</v>
      </c>
      <c r="V4" s="1693"/>
      <c r="W4" s="1693"/>
      <c r="X4" s="1694"/>
      <c r="Y4" s="732"/>
      <c r="Z4" s="732"/>
    </row>
    <row r="5" spans="1:27" s="108" customFormat="1" ht="15.75" customHeight="1">
      <c r="A5" s="1142" t="s">
        <v>244</v>
      </c>
      <c r="B5" s="1142"/>
      <c r="C5" s="734" t="s">
        <v>245</v>
      </c>
      <c r="D5" s="1182"/>
      <c r="E5" s="1183"/>
      <c r="F5" s="1183"/>
      <c r="G5" s="1183"/>
      <c r="H5" s="1183"/>
      <c r="I5" s="1183"/>
      <c r="J5" s="1183"/>
      <c r="K5" s="1184"/>
      <c r="L5" s="1697" t="s">
        <v>246</v>
      </c>
      <c r="M5" s="1698"/>
      <c r="N5" s="1098"/>
      <c r="O5" s="1185"/>
      <c r="P5" s="1186"/>
      <c r="Q5" s="1679" t="s">
        <v>339</v>
      </c>
      <c r="R5" s="1680"/>
      <c r="S5" s="1680"/>
      <c r="T5" s="1680"/>
      <c r="U5" s="1681"/>
      <c r="V5" s="1682"/>
      <c r="W5" s="1682"/>
      <c r="X5" s="1683"/>
      <c r="Y5" s="732"/>
      <c r="Z5" s="732"/>
      <c r="AA5" s="150"/>
    </row>
    <row r="6" spans="1:26" s="108" customFormat="1" ht="15.75" customHeight="1">
      <c r="A6" s="735" t="s">
        <v>76</v>
      </c>
      <c r="B6" s="736"/>
      <c r="C6" s="737" t="s">
        <v>77</v>
      </c>
      <c r="D6" s="1127"/>
      <c r="E6" s="1122"/>
      <c r="F6" s="1128"/>
      <c r="G6" s="738" t="s">
        <v>78</v>
      </c>
      <c r="H6" s="1159"/>
      <c r="I6" s="1159"/>
      <c r="J6" s="1159"/>
      <c r="K6" s="1160"/>
      <c r="L6" s="1668" t="s">
        <v>251</v>
      </c>
      <c r="M6" s="1669"/>
      <c r="N6" s="1095"/>
      <c r="O6" s="1162"/>
      <c r="P6" s="1163"/>
      <c r="Q6" s="1110"/>
      <c r="R6" s="1111"/>
      <c r="S6" s="1111"/>
      <c r="T6" s="1111"/>
      <c r="U6" s="1684"/>
      <c r="V6" s="1682"/>
      <c r="W6" s="1685"/>
      <c r="X6" s="1686"/>
      <c r="Y6" s="74"/>
      <c r="Z6" s="74"/>
    </row>
    <row r="7" spans="1:26" s="108" customFormat="1" ht="15.75" customHeight="1">
      <c r="A7" s="1653" t="s">
        <v>79</v>
      </c>
      <c r="B7" s="739" t="s">
        <v>80</v>
      </c>
      <c r="C7" s="96" t="s">
        <v>254</v>
      </c>
      <c r="D7" s="1678" t="s">
        <v>81</v>
      </c>
      <c r="E7" s="1068"/>
      <c r="F7" s="97" t="s">
        <v>256</v>
      </c>
      <c r="G7" s="740"/>
      <c r="H7" s="99" t="s">
        <v>257</v>
      </c>
      <c r="I7" s="103"/>
      <c r="J7" s="96" t="s">
        <v>258</v>
      </c>
      <c r="K7" s="101" t="s">
        <v>254</v>
      </c>
      <c r="L7" s="1678" t="s">
        <v>81</v>
      </c>
      <c r="M7" s="1068"/>
      <c r="N7" s="97" t="s">
        <v>256</v>
      </c>
      <c r="O7" s="245"/>
      <c r="P7" s="741" t="s">
        <v>257</v>
      </c>
      <c r="Q7" s="742"/>
      <c r="R7" s="102" t="s">
        <v>258</v>
      </c>
      <c r="S7" s="102" t="s">
        <v>254</v>
      </c>
      <c r="T7" s="1678" t="s">
        <v>81</v>
      </c>
      <c r="U7" s="1068"/>
      <c r="V7" s="97" t="s">
        <v>256</v>
      </c>
      <c r="W7" s="245"/>
      <c r="X7" s="99" t="s">
        <v>257</v>
      </c>
      <c r="Y7" s="743"/>
      <c r="Z7" s="1664" t="s">
        <v>82</v>
      </c>
    </row>
    <row r="8" spans="1:26" s="108" customFormat="1" ht="15.75" customHeight="1">
      <c r="A8" s="1654"/>
      <c r="B8" s="109">
        <v>1</v>
      </c>
      <c r="C8" s="1065" t="s">
        <v>629</v>
      </c>
      <c r="D8" s="1066"/>
      <c r="E8" s="1066"/>
      <c r="F8" s="1066"/>
      <c r="G8" s="1066"/>
      <c r="H8" s="1067"/>
      <c r="I8" s="746"/>
      <c r="J8" s="123">
        <v>15</v>
      </c>
      <c r="K8" s="276" t="s">
        <v>262</v>
      </c>
      <c r="L8" s="249"/>
      <c r="M8" s="827">
        <v>550</v>
      </c>
      <c r="N8" s="119"/>
      <c r="O8" s="747"/>
      <c r="P8" s="748" t="s">
        <v>361</v>
      </c>
      <c r="Q8" s="749"/>
      <c r="R8" s="123">
        <v>29</v>
      </c>
      <c r="S8" s="110" t="s">
        <v>265</v>
      </c>
      <c r="T8" s="111"/>
      <c r="U8" s="827">
        <v>550</v>
      </c>
      <c r="V8" s="119"/>
      <c r="W8" s="747"/>
      <c r="X8" s="745" t="s">
        <v>266</v>
      </c>
      <c r="Y8" s="750"/>
      <c r="Z8" s="1664"/>
    </row>
    <row r="9" spans="1:26" s="108" customFormat="1" ht="15.75" customHeight="1">
      <c r="A9" s="1654"/>
      <c r="B9" s="109">
        <v>2</v>
      </c>
      <c r="C9" s="124" t="s">
        <v>267</v>
      </c>
      <c r="D9" s="249"/>
      <c r="E9" s="827">
        <v>1900</v>
      </c>
      <c r="F9" s="119"/>
      <c r="G9" s="744"/>
      <c r="H9" s="745" t="s">
        <v>261</v>
      </c>
      <c r="I9" s="127"/>
      <c r="J9" s="123">
        <v>16</v>
      </c>
      <c r="K9" s="276" t="s">
        <v>268</v>
      </c>
      <c r="L9" s="249"/>
      <c r="M9" s="827">
        <v>700</v>
      </c>
      <c r="N9" s="119"/>
      <c r="O9" s="747"/>
      <c r="P9" s="748" t="s">
        <v>264</v>
      </c>
      <c r="Q9" s="128"/>
      <c r="R9" s="123">
        <v>30</v>
      </c>
      <c r="S9" s="110" t="s">
        <v>269</v>
      </c>
      <c r="T9" s="111"/>
      <c r="U9" s="827">
        <v>600</v>
      </c>
      <c r="V9" s="119"/>
      <c r="W9" s="747"/>
      <c r="X9" s="745" t="s">
        <v>266</v>
      </c>
      <c r="Y9" s="750"/>
      <c r="Z9" s="1664"/>
    </row>
    <row r="10" spans="1:26" s="108" customFormat="1" ht="15.75" customHeight="1">
      <c r="A10" s="1654"/>
      <c r="B10" s="109">
        <v>3</v>
      </c>
      <c r="C10" s="124" t="s">
        <v>83</v>
      </c>
      <c r="D10" s="249"/>
      <c r="E10" s="827">
        <v>750</v>
      </c>
      <c r="F10" s="119"/>
      <c r="G10" s="744"/>
      <c r="H10" s="745" t="s">
        <v>261</v>
      </c>
      <c r="I10" s="127"/>
      <c r="J10" s="123">
        <v>17</v>
      </c>
      <c r="K10" s="1114" t="s">
        <v>609</v>
      </c>
      <c r="L10" s="1115"/>
      <c r="M10" s="1115"/>
      <c r="N10" s="1115"/>
      <c r="O10" s="1116"/>
      <c r="P10" s="748" t="s">
        <v>271</v>
      </c>
      <c r="Q10" s="128"/>
      <c r="R10" s="123">
        <v>31</v>
      </c>
      <c r="S10" s="1100" t="s">
        <v>683</v>
      </c>
      <c r="T10" s="1101"/>
      <c r="U10" s="1101"/>
      <c r="V10" s="1101"/>
      <c r="W10" s="1101"/>
      <c r="X10" s="1102"/>
      <c r="Y10" s="750"/>
      <c r="Z10" s="1664"/>
    </row>
    <row r="11" spans="1:26" s="108" customFormat="1" ht="15.75" customHeight="1">
      <c r="A11" s="1654"/>
      <c r="B11" s="109">
        <v>4</v>
      </c>
      <c r="C11" s="124" t="s">
        <v>272</v>
      </c>
      <c r="D11" s="249"/>
      <c r="E11" s="827">
        <v>600</v>
      </c>
      <c r="F11" s="129"/>
      <c r="G11" s="744"/>
      <c r="H11" s="745" t="s">
        <v>261</v>
      </c>
      <c r="I11" s="127"/>
      <c r="J11" s="123">
        <v>18</v>
      </c>
      <c r="K11" s="276" t="s">
        <v>273</v>
      </c>
      <c r="L11" s="249"/>
      <c r="M11" s="827">
        <v>950</v>
      </c>
      <c r="N11" s="119"/>
      <c r="O11" s="747"/>
      <c r="P11" s="748" t="s">
        <v>261</v>
      </c>
      <c r="Q11" s="128"/>
      <c r="R11" s="123">
        <v>32</v>
      </c>
      <c r="S11" s="110" t="s">
        <v>274</v>
      </c>
      <c r="T11" s="111"/>
      <c r="U11" s="827">
        <v>1100</v>
      </c>
      <c r="V11" s="119"/>
      <c r="W11" s="747"/>
      <c r="X11" s="745" t="s">
        <v>266</v>
      </c>
      <c r="Y11" s="750"/>
      <c r="Z11" s="1664"/>
    </row>
    <row r="12" spans="1:26" s="108" customFormat="1" ht="15.75" customHeight="1">
      <c r="A12" s="1654"/>
      <c r="B12" s="109">
        <v>5</v>
      </c>
      <c r="C12" s="124" t="s">
        <v>275</v>
      </c>
      <c r="D12" s="249"/>
      <c r="E12" s="827">
        <v>750</v>
      </c>
      <c r="F12" s="119"/>
      <c r="G12" s="751"/>
      <c r="H12" s="745" t="s">
        <v>261</v>
      </c>
      <c r="I12" s="127"/>
      <c r="J12" s="123">
        <v>19</v>
      </c>
      <c r="K12" s="276" t="s">
        <v>276</v>
      </c>
      <c r="L12" s="596"/>
      <c r="M12" s="827">
        <v>900</v>
      </c>
      <c r="N12" s="119"/>
      <c r="O12" s="747"/>
      <c r="P12" s="748" t="s">
        <v>559</v>
      </c>
      <c r="Q12" s="128"/>
      <c r="R12" s="123">
        <v>33</v>
      </c>
      <c r="S12" s="1100" t="s">
        <v>576</v>
      </c>
      <c r="T12" s="1101"/>
      <c r="U12" s="1101"/>
      <c r="V12" s="1101"/>
      <c r="W12" s="1101"/>
      <c r="X12" s="1102"/>
      <c r="Y12" s="750"/>
      <c r="Z12" s="1664"/>
    </row>
    <row r="13" spans="1:26" s="108" customFormat="1" ht="15.75" customHeight="1">
      <c r="A13" s="1654"/>
      <c r="B13" s="109">
        <v>6</v>
      </c>
      <c r="C13" s="124" t="s">
        <v>279</v>
      </c>
      <c r="D13" s="249"/>
      <c r="E13" s="827">
        <v>1450</v>
      </c>
      <c r="F13" s="119"/>
      <c r="G13" s="752"/>
      <c r="H13" s="745" t="s">
        <v>261</v>
      </c>
      <c r="I13" s="127"/>
      <c r="J13" s="123">
        <v>20</v>
      </c>
      <c r="K13" s="1088" t="s">
        <v>557</v>
      </c>
      <c r="L13" s="1089"/>
      <c r="M13" s="1089"/>
      <c r="N13" s="1089"/>
      <c r="O13" s="1089"/>
      <c r="P13" s="1090"/>
      <c r="Q13" s="128"/>
      <c r="R13" s="123">
        <v>34</v>
      </c>
      <c r="S13" s="136" t="s">
        <v>577</v>
      </c>
      <c r="T13" s="137"/>
      <c r="U13" s="828">
        <v>750</v>
      </c>
      <c r="V13" s="129"/>
      <c r="W13" s="768"/>
      <c r="X13" s="754" t="s">
        <v>266</v>
      </c>
      <c r="Y13" s="750"/>
      <c r="Z13" s="1664"/>
    </row>
    <row r="14" spans="1:26" s="108" customFormat="1" ht="15.75" customHeight="1">
      <c r="A14" s="1654"/>
      <c r="B14" s="109">
        <v>7</v>
      </c>
      <c r="C14" s="124" t="s">
        <v>84</v>
      </c>
      <c r="D14" s="249"/>
      <c r="E14" s="827">
        <v>750</v>
      </c>
      <c r="F14" s="119"/>
      <c r="G14" s="744"/>
      <c r="H14" s="745" t="s">
        <v>277</v>
      </c>
      <c r="I14" s="127"/>
      <c r="J14" s="123">
        <v>21</v>
      </c>
      <c r="K14" s="276" t="s">
        <v>282</v>
      </c>
      <c r="L14" s="596"/>
      <c r="M14" s="827">
        <v>900</v>
      </c>
      <c r="N14" s="119"/>
      <c r="O14" s="747"/>
      <c r="P14" s="745" t="s">
        <v>283</v>
      </c>
      <c r="Q14" s="128"/>
      <c r="R14" s="123">
        <v>35</v>
      </c>
      <c r="S14" s="110" t="s">
        <v>284</v>
      </c>
      <c r="T14" s="111"/>
      <c r="U14" s="827">
        <v>450</v>
      </c>
      <c r="V14" s="119"/>
      <c r="W14" s="747"/>
      <c r="X14" s="745" t="s">
        <v>285</v>
      </c>
      <c r="Y14" s="750"/>
      <c r="Z14" s="1664"/>
    </row>
    <row r="15" spans="1:26" s="108" customFormat="1" ht="15.75" customHeight="1">
      <c r="A15" s="1654"/>
      <c r="B15" s="109">
        <v>8</v>
      </c>
      <c r="C15" s="1065" t="s">
        <v>606</v>
      </c>
      <c r="D15" s="1066"/>
      <c r="E15" s="1066"/>
      <c r="F15" s="1066"/>
      <c r="G15" s="1066"/>
      <c r="H15" s="1067"/>
      <c r="I15" s="127"/>
      <c r="J15" s="123">
        <v>22</v>
      </c>
      <c r="K15" s="276" t="s">
        <v>286</v>
      </c>
      <c r="L15" s="596"/>
      <c r="M15" s="827">
        <v>500</v>
      </c>
      <c r="N15" s="119"/>
      <c r="O15" s="747"/>
      <c r="P15" s="748" t="s">
        <v>287</v>
      </c>
      <c r="Q15" s="128"/>
      <c r="R15" s="123">
        <v>36</v>
      </c>
      <c r="S15" s="110" t="s">
        <v>288</v>
      </c>
      <c r="T15" s="111"/>
      <c r="U15" s="827">
        <v>850</v>
      </c>
      <c r="V15" s="119"/>
      <c r="W15" s="747"/>
      <c r="X15" s="745" t="s">
        <v>289</v>
      </c>
      <c r="Y15" s="750"/>
      <c r="Z15" s="1664"/>
    </row>
    <row r="16" spans="1:26" s="108" customFormat="1" ht="15.75" customHeight="1">
      <c r="A16" s="1654"/>
      <c r="B16" s="109">
        <v>9</v>
      </c>
      <c r="C16" s="255" t="s">
        <v>290</v>
      </c>
      <c r="D16" s="200"/>
      <c r="E16" s="828">
        <v>1050</v>
      </c>
      <c r="F16" s="129"/>
      <c r="G16" s="753"/>
      <c r="H16" s="754" t="s">
        <v>291</v>
      </c>
      <c r="I16" s="127"/>
      <c r="J16" s="123">
        <v>23</v>
      </c>
      <c r="K16" s="276" t="s">
        <v>292</v>
      </c>
      <c r="L16" s="596"/>
      <c r="M16" s="827">
        <v>400</v>
      </c>
      <c r="N16" s="119"/>
      <c r="O16" s="747"/>
      <c r="P16" s="748" t="s">
        <v>287</v>
      </c>
      <c r="Q16" s="128"/>
      <c r="R16" s="123">
        <v>37</v>
      </c>
      <c r="S16" s="841" t="s">
        <v>370</v>
      </c>
      <c r="T16" s="842"/>
      <c r="U16" s="873">
        <v>400</v>
      </c>
      <c r="V16" s="119"/>
      <c r="W16" s="847"/>
      <c r="X16" s="754" t="s">
        <v>266</v>
      </c>
      <c r="Y16" s="268"/>
      <c r="Z16" s="1664"/>
    </row>
    <row r="17" spans="1:26" s="108" customFormat="1" ht="15.75" customHeight="1">
      <c r="A17" s="1654"/>
      <c r="B17" s="109">
        <v>10</v>
      </c>
      <c r="C17" s="1065" t="s">
        <v>607</v>
      </c>
      <c r="D17" s="1066"/>
      <c r="E17" s="1066"/>
      <c r="F17" s="1066"/>
      <c r="G17" s="1066"/>
      <c r="H17" s="1067"/>
      <c r="I17" s="127"/>
      <c r="J17" s="123">
        <v>24</v>
      </c>
      <c r="K17" s="276" t="s">
        <v>293</v>
      </c>
      <c r="L17" s="596"/>
      <c r="M17" s="827">
        <v>750</v>
      </c>
      <c r="N17" s="119"/>
      <c r="O17" s="747"/>
      <c r="P17" s="748" t="s">
        <v>291</v>
      </c>
      <c r="Q17" s="128"/>
      <c r="R17" s="123">
        <v>38</v>
      </c>
      <c r="S17" s="757" t="s">
        <v>598</v>
      </c>
      <c r="T17" s="758"/>
      <c r="U17" s="873">
        <v>300</v>
      </c>
      <c r="V17" s="849"/>
      <c r="W17" s="848"/>
      <c r="X17" s="760"/>
      <c r="Y17" s="268"/>
      <c r="Z17" s="1664"/>
    </row>
    <row r="18" spans="1:26" s="108" customFormat="1" ht="15.75" customHeight="1">
      <c r="A18" s="1654"/>
      <c r="B18" s="109">
        <v>11</v>
      </c>
      <c r="C18" s="255" t="s">
        <v>294</v>
      </c>
      <c r="D18" s="200"/>
      <c r="E18" s="828">
        <v>700</v>
      </c>
      <c r="F18" s="129"/>
      <c r="G18" s="761"/>
      <c r="H18" s="754" t="s">
        <v>295</v>
      </c>
      <c r="I18" s="127"/>
      <c r="J18" s="123">
        <v>25</v>
      </c>
      <c r="K18" s="124" t="s">
        <v>296</v>
      </c>
      <c r="L18" s="249"/>
      <c r="M18" s="827">
        <v>800</v>
      </c>
      <c r="N18" s="119"/>
      <c r="O18" s="747"/>
      <c r="P18" s="745" t="s">
        <v>297</v>
      </c>
      <c r="Q18" s="128"/>
      <c r="R18" s="123"/>
      <c r="S18" s="189"/>
      <c r="T18" s="111"/>
      <c r="U18" s="762"/>
      <c r="V18" s="805"/>
      <c r="W18" s="764"/>
      <c r="X18" s="745"/>
      <c r="Y18" s="268"/>
      <c r="Z18" s="1664"/>
    </row>
    <row r="19" spans="1:26" s="108" customFormat="1" ht="15.75" customHeight="1">
      <c r="A19" s="1654"/>
      <c r="B19" s="109">
        <v>12</v>
      </c>
      <c r="C19" s="276" t="s">
        <v>298</v>
      </c>
      <c r="D19" s="249"/>
      <c r="E19" s="827">
        <v>150</v>
      </c>
      <c r="F19" s="119"/>
      <c r="G19" s="744"/>
      <c r="H19" s="279" t="s">
        <v>264</v>
      </c>
      <c r="I19" s="127"/>
      <c r="J19" s="123">
        <v>26</v>
      </c>
      <c r="K19" s="1117" t="s">
        <v>558</v>
      </c>
      <c r="L19" s="1118"/>
      <c r="M19" s="1118"/>
      <c r="N19" s="1118"/>
      <c r="O19" s="1118"/>
      <c r="P19" s="1119"/>
      <c r="Q19" s="128"/>
      <c r="R19" s="123"/>
      <c r="S19" s="189"/>
      <c r="T19" s="111"/>
      <c r="U19" s="762"/>
      <c r="V19" s="763"/>
      <c r="W19" s="765"/>
      <c r="X19" s="745"/>
      <c r="Y19" s="268"/>
      <c r="Z19" s="1664"/>
    </row>
    <row r="20" spans="1:29" s="108" customFormat="1" ht="15.75" customHeight="1">
      <c r="A20" s="1650" t="s">
        <v>85</v>
      </c>
      <c r="B20" s="109">
        <v>13</v>
      </c>
      <c r="C20" s="1117" t="s">
        <v>299</v>
      </c>
      <c r="D20" s="1118"/>
      <c r="E20" s="1118"/>
      <c r="F20" s="1118"/>
      <c r="G20" s="1118"/>
      <c r="H20" s="1119"/>
      <c r="I20" s="127"/>
      <c r="J20" s="123">
        <v>27</v>
      </c>
      <c r="K20" s="255" t="s">
        <v>300</v>
      </c>
      <c r="L20" s="200"/>
      <c r="M20" s="828">
        <v>900</v>
      </c>
      <c r="N20" s="129"/>
      <c r="O20" s="823"/>
      <c r="P20" s="754" t="s">
        <v>285</v>
      </c>
      <c r="Q20" s="128"/>
      <c r="R20" s="123"/>
      <c r="S20" s="189"/>
      <c r="T20" s="111"/>
      <c r="U20" s="762"/>
      <c r="V20" s="763"/>
      <c r="W20" s="765"/>
      <c r="X20" s="745"/>
      <c r="Y20" s="268"/>
      <c r="Z20" s="1665" t="s">
        <v>76</v>
      </c>
      <c r="AC20" s="766"/>
    </row>
    <row r="21" spans="1:26" s="108" customFormat="1" ht="15.75" customHeight="1">
      <c r="A21" s="1651"/>
      <c r="B21" s="109">
        <v>14</v>
      </c>
      <c r="C21" s="767" t="s">
        <v>301</v>
      </c>
      <c r="D21" s="200"/>
      <c r="E21" s="828">
        <v>700</v>
      </c>
      <c r="F21" s="163"/>
      <c r="G21" s="768"/>
      <c r="H21" s="769" t="s">
        <v>295</v>
      </c>
      <c r="I21" s="127"/>
      <c r="J21" s="123">
        <v>28</v>
      </c>
      <c r="K21" s="124" t="s">
        <v>302</v>
      </c>
      <c r="L21" s="249"/>
      <c r="M21" s="827">
        <v>600</v>
      </c>
      <c r="N21" s="135"/>
      <c r="O21" s="747"/>
      <c r="P21" s="745" t="s">
        <v>266</v>
      </c>
      <c r="Q21" s="128"/>
      <c r="R21" s="1086" t="s">
        <v>86</v>
      </c>
      <c r="S21" s="1666"/>
      <c r="T21" s="1667">
        <f>SUM(E8:E21,M8:M21,U8:U21)</f>
        <v>21750</v>
      </c>
      <c r="U21" s="1222"/>
      <c r="V21" s="167">
        <f>SUM(F8:F21,N8:N21,V8:V20)</f>
        <v>0</v>
      </c>
      <c r="W21" s="316"/>
      <c r="X21" s="169"/>
      <c r="Y21" s="268"/>
      <c r="Z21" s="1665"/>
    </row>
    <row r="22" spans="1:26" s="108" customFormat="1" ht="3" customHeight="1">
      <c r="A22" s="770"/>
      <c r="B22" s="171"/>
      <c r="C22" s="172"/>
      <c r="D22" s="73"/>
      <c r="E22" s="173"/>
      <c r="F22" s="174"/>
      <c r="G22" s="264"/>
      <c r="H22" s="176"/>
      <c r="I22" s="127"/>
      <c r="J22" s="177"/>
      <c r="K22" s="178"/>
      <c r="L22" s="179"/>
      <c r="M22" s="100"/>
      <c r="N22" s="180"/>
      <c r="O22" s="154" t="s">
        <v>143</v>
      </c>
      <c r="P22" s="181"/>
      <c r="Q22" s="128"/>
      <c r="R22" s="127"/>
      <c r="S22" s="182"/>
      <c r="T22" s="127"/>
      <c r="U22" s="183"/>
      <c r="V22" s="771"/>
      <c r="W22" s="154"/>
      <c r="X22" s="176"/>
      <c r="Y22" s="74"/>
      <c r="Z22" s="107"/>
    </row>
    <row r="23" spans="1:26" s="108" customFormat="1" ht="15.75" customHeight="1">
      <c r="A23" s="1655" t="s">
        <v>87</v>
      </c>
      <c r="B23" s="109">
        <v>50</v>
      </c>
      <c r="C23" s="124" t="s">
        <v>681</v>
      </c>
      <c r="D23" s="249"/>
      <c r="E23" s="827">
        <v>150</v>
      </c>
      <c r="F23" s="185"/>
      <c r="G23" s="772" t="s">
        <v>88</v>
      </c>
      <c r="H23" s="745" t="s">
        <v>264</v>
      </c>
      <c r="I23" s="186"/>
      <c r="J23" s="773">
        <v>63</v>
      </c>
      <c r="K23" s="276" t="s">
        <v>89</v>
      </c>
      <c r="L23" s="111"/>
      <c r="M23" s="827">
        <v>300</v>
      </c>
      <c r="N23" s="185"/>
      <c r="O23" s="772" t="s">
        <v>90</v>
      </c>
      <c r="P23" s="748" t="s">
        <v>191</v>
      </c>
      <c r="Q23" s="188"/>
      <c r="R23" s="1648" t="s">
        <v>91</v>
      </c>
      <c r="S23" s="110" t="s">
        <v>192</v>
      </c>
      <c r="T23" s="111"/>
      <c r="U23" s="112">
        <v>240</v>
      </c>
      <c r="V23" s="185"/>
      <c r="W23" s="774"/>
      <c r="X23" s="745" t="s">
        <v>92</v>
      </c>
      <c r="Y23" s="74"/>
      <c r="Z23" s="775"/>
    </row>
    <row r="24" spans="1:26" s="108" customFormat="1" ht="15.75" customHeight="1">
      <c r="A24" s="1656"/>
      <c r="B24" s="109">
        <v>51</v>
      </c>
      <c r="C24" s="124" t="s">
        <v>306</v>
      </c>
      <c r="D24" s="249"/>
      <c r="E24" s="112">
        <v>540</v>
      </c>
      <c r="F24" s="129"/>
      <c r="G24" s="747"/>
      <c r="H24" s="745" t="s">
        <v>264</v>
      </c>
      <c r="I24" s="127"/>
      <c r="J24" s="773">
        <v>64</v>
      </c>
      <c r="K24" s="276" t="s">
        <v>193</v>
      </c>
      <c r="L24" s="111"/>
      <c r="M24" s="112">
        <v>200</v>
      </c>
      <c r="N24" s="129"/>
      <c r="O24" s="776"/>
      <c r="P24" s="748" t="s">
        <v>194</v>
      </c>
      <c r="Q24" s="128"/>
      <c r="R24" s="1649"/>
      <c r="S24" s="124" t="s">
        <v>140</v>
      </c>
      <c r="T24" s="111"/>
      <c r="U24" s="112">
        <v>65</v>
      </c>
      <c r="V24" s="129"/>
      <c r="W24" s="774"/>
      <c r="X24" s="745" t="s">
        <v>92</v>
      </c>
      <c r="Y24" s="74"/>
      <c r="Z24" s="775"/>
    </row>
    <row r="25" spans="1:26" s="108" customFormat="1" ht="15.75" customHeight="1">
      <c r="A25" s="1656"/>
      <c r="B25" s="109">
        <v>52</v>
      </c>
      <c r="C25" s="1065" t="s">
        <v>608</v>
      </c>
      <c r="D25" s="1066"/>
      <c r="E25" s="1066"/>
      <c r="F25" s="1066"/>
      <c r="G25" s="1066"/>
      <c r="H25" s="1067"/>
      <c r="I25" s="127"/>
      <c r="J25" s="773">
        <v>65</v>
      </c>
      <c r="K25" s="1661" t="s">
        <v>600</v>
      </c>
      <c r="L25" s="1662"/>
      <c r="M25" s="1662"/>
      <c r="N25" s="1662"/>
      <c r="O25" s="1662"/>
      <c r="P25" s="1663"/>
      <c r="Q25" s="183"/>
      <c r="R25" s="1649"/>
      <c r="S25" s="906" t="s">
        <v>644</v>
      </c>
      <c r="T25" s="907"/>
      <c r="U25" s="908">
        <v>220</v>
      </c>
      <c r="V25" s="129"/>
      <c r="W25" s="909"/>
      <c r="X25" s="910" t="s">
        <v>322</v>
      </c>
      <c r="Y25" s="74"/>
      <c r="Z25" s="775"/>
    </row>
    <row r="26" spans="1:26" s="108" customFormat="1" ht="15.75" customHeight="1">
      <c r="A26" s="1656"/>
      <c r="B26" s="109">
        <v>53</v>
      </c>
      <c r="C26" s="124" t="s">
        <v>578</v>
      </c>
      <c r="D26" s="249"/>
      <c r="E26" s="112">
        <v>220</v>
      </c>
      <c r="F26" s="129"/>
      <c r="G26" s="747"/>
      <c r="H26" s="745" t="s">
        <v>309</v>
      </c>
      <c r="I26" s="127"/>
      <c r="J26" s="773">
        <v>66</v>
      </c>
      <c r="K26" s="276" t="s">
        <v>195</v>
      </c>
      <c r="L26" s="111"/>
      <c r="M26" s="827">
        <v>250</v>
      </c>
      <c r="N26" s="135"/>
      <c r="O26" s="776"/>
      <c r="P26" s="748" t="s">
        <v>194</v>
      </c>
      <c r="Q26" s="183"/>
      <c r="R26" s="1649"/>
      <c r="S26" s="778" t="s">
        <v>626</v>
      </c>
      <c r="T26" s="777"/>
      <c r="U26" s="112">
        <v>230</v>
      </c>
      <c r="V26" s="129"/>
      <c r="W26" s="774"/>
      <c r="X26" s="745" t="s">
        <v>322</v>
      </c>
      <c r="Y26" s="74"/>
      <c r="Z26" s="775"/>
    </row>
    <row r="27" spans="1:26" s="108" customFormat="1" ht="15.75" customHeight="1">
      <c r="A27" s="1656"/>
      <c r="B27" s="109">
        <v>54</v>
      </c>
      <c r="C27" s="1037" t="s">
        <v>716</v>
      </c>
      <c r="D27" s="1038"/>
      <c r="E27" s="1038"/>
      <c r="F27" s="1038"/>
      <c r="G27" s="1039"/>
      <c r="H27" s="745" t="s">
        <v>264</v>
      </c>
      <c r="I27" s="127"/>
      <c r="J27" s="773">
        <v>67</v>
      </c>
      <c r="K27" s="276" t="s">
        <v>320</v>
      </c>
      <c r="L27" s="111"/>
      <c r="M27" s="779" t="s">
        <v>196</v>
      </c>
      <c r="N27" s="780"/>
      <c r="O27" s="776"/>
      <c r="P27" s="748"/>
      <c r="Q27" s="183"/>
      <c r="R27" s="1649"/>
      <c r="S27" s="124" t="s">
        <v>197</v>
      </c>
      <c r="T27" s="781"/>
      <c r="U27" s="112">
        <v>120</v>
      </c>
      <c r="V27" s="135"/>
      <c r="W27" s="774"/>
      <c r="X27" s="745" t="s">
        <v>322</v>
      </c>
      <c r="Y27" s="74"/>
      <c r="Z27" s="775"/>
    </row>
    <row r="28" spans="1:26" s="108" customFormat="1" ht="15.75" customHeight="1">
      <c r="A28" s="1656"/>
      <c r="B28" s="109">
        <v>55</v>
      </c>
      <c r="C28" s="124" t="s">
        <v>314</v>
      </c>
      <c r="D28" s="249"/>
      <c r="E28" s="112">
        <v>250</v>
      </c>
      <c r="F28" s="135"/>
      <c r="G28" s="747"/>
      <c r="H28" s="745" t="s">
        <v>315</v>
      </c>
      <c r="I28" s="127"/>
      <c r="J28" s="773">
        <v>68</v>
      </c>
      <c r="K28" s="1673" t="s">
        <v>643</v>
      </c>
      <c r="L28" s="1674"/>
      <c r="M28" s="1674"/>
      <c r="N28" s="1674"/>
      <c r="O28" s="1674"/>
      <c r="P28" s="1675"/>
      <c r="Q28" s="183"/>
      <c r="R28" s="1649"/>
      <c r="S28" s="141"/>
      <c r="U28" s="141"/>
      <c r="V28" s="782"/>
      <c r="W28" s="783"/>
      <c r="X28" s="783"/>
      <c r="Y28" s="74"/>
      <c r="Z28" s="775"/>
    </row>
    <row r="29" spans="1:26" s="108" customFormat="1" ht="15.75" customHeight="1">
      <c r="A29" s="1656"/>
      <c r="B29" s="109">
        <v>56</v>
      </c>
      <c r="C29" s="124" t="s">
        <v>93</v>
      </c>
      <c r="D29" s="249"/>
      <c r="E29" s="784" t="s">
        <v>196</v>
      </c>
      <c r="F29" s="785"/>
      <c r="G29" s="747"/>
      <c r="H29" s="786"/>
      <c r="I29" s="127"/>
      <c r="J29" s="773">
        <v>69</v>
      </c>
      <c r="K29" s="124" t="s">
        <v>324</v>
      </c>
      <c r="L29" s="111"/>
      <c r="M29" s="827">
        <v>300</v>
      </c>
      <c r="N29" s="119"/>
      <c r="O29" s="776"/>
      <c r="P29" s="745" t="s">
        <v>194</v>
      </c>
      <c r="Q29" s="183"/>
      <c r="R29" s="1649"/>
      <c r="S29" s="756"/>
      <c r="T29" s="787"/>
      <c r="U29" s="755"/>
      <c r="V29" s="788"/>
      <c r="W29" s="756"/>
      <c r="X29" s="756"/>
      <c r="Y29" s="74"/>
      <c r="Z29" s="775"/>
    </row>
    <row r="30" spans="1:26" s="108" customFormat="1" ht="15.75" customHeight="1">
      <c r="A30" s="1656"/>
      <c r="B30" s="117">
        <v>57</v>
      </c>
      <c r="C30" s="1670" t="s">
        <v>630</v>
      </c>
      <c r="D30" s="1671"/>
      <c r="E30" s="1671"/>
      <c r="F30" s="1671"/>
      <c r="G30" s="1671"/>
      <c r="H30" s="1672"/>
      <c r="I30" s="127"/>
      <c r="J30" s="773">
        <v>70</v>
      </c>
      <c r="K30" s="836" t="s">
        <v>585</v>
      </c>
      <c r="L30" s="111"/>
      <c r="M30" s="827">
        <v>700</v>
      </c>
      <c r="N30" s="129"/>
      <c r="O30" s="776"/>
      <c r="P30" s="789" t="s">
        <v>94</v>
      </c>
      <c r="Q30" s="183"/>
      <c r="R30" s="1650" t="s">
        <v>95</v>
      </c>
      <c r="S30" s="790"/>
      <c r="U30" s="790"/>
      <c r="V30" s="782"/>
      <c r="W30" s="760"/>
      <c r="X30" s="760"/>
      <c r="Y30" s="74"/>
      <c r="Z30" s="775"/>
    </row>
    <row r="31" spans="1:26" s="108" customFormat="1" ht="15.75" customHeight="1">
      <c r="A31" s="1657"/>
      <c r="B31" s="117">
        <v>58</v>
      </c>
      <c r="C31" s="124" t="s">
        <v>198</v>
      </c>
      <c r="D31" s="249"/>
      <c r="E31" s="827">
        <v>800</v>
      </c>
      <c r="F31" s="185"/>
      <c r="G31" s="747"/>
      <c r="H31" s="745" t="s">
        <v>199</v>
      </c>
      <c r="I31" s="127"/>
      <c r="J31" s="773">
        <v>71</v>
      </c>
      <c r="K31" s="273" t="s">
        <v>96</v>
      </c>
      <c r="L31" s="373"/>
      <c r="M31" s="193">
        <v>370</v>
      </c>
      <c r="N31" s="119"/>
      <c r="O31" s="776"/>
      <c r="P31" s="789" t="s">
        <v>200</v>
      </c>
      <c r="Q31" s="127"/>
      <c r="R31" s="1651"/>
      <c r="S31" s="791" t="s">
        <v>97</v>
      </c>
      <c r="T31" s="1652">
        <f>SUM(U23:U27)</f>
        <v>875</v>
      </c>
      <c r="U31" s="1222"/>
      <c r="V31" s="167">
        <f>SUM(V23:V27)</f>
        <v>0</v>
      </c>
      <c r="W31" s="792"/>
      <c r="X31" s="202"/>
      <c r="Y31" s="74"/>
      <c r="Z31" s="775"/>
    </row>
    <row r="32" spans="1:26" s="108" customFormat="1" ht="15.75" customHeight="1">
      <c r="A32" s="1656"/>
      <c r="B32" s="793">
        <v>59</v>
      </c>
      <c r="C32" s="273" t="s">
        <v>201</v>
      </c>
      <c r="D32" s="192"/>
      <c r="E32" s="864">
        <v>300</v>
      </c>
      <c r="F32" s="129"/>
      <c r="G32" s="747"/>
      <c r="H32" s="789" t="s">
        <v>202</v>
      </c>
      <c r="I32" s="127"/>
      <c r="J32" s="773">
        <v>72</v>
      </c>
      <c r="K32" s="976" t="s">
        <v>726</v>
      </c>
      <c r="L32" s="111"/>
      <c r="M32" s="193">
        <v>550</v>
      </c>
      <c r="N32" s="119"/>
      <c r="O32" s="776"/>
      <c r="P32" s="795" t="s">
        <v>200</v>
      </c>
      <c r="Q32" s="127"/>
      <c r="R32" s="796"/>
      <c r="S32" s="797"/>
      <c r="T32" s="798"/>
      <c r="U32" s="740"/>
      <c r="V32" s="799"/>
      <c r="W32" s="800"/>
      <c r="X32" s="202"/>
      <c r="Y32" s="74"/>
      <c r="Z32" s="775"/>
    </row>
    <row r="33" spans="1:26" s="108" customFormat="1" ht="15.75" customHeight="1">
      <c r="A33" s="1656"/>
      <c r="B33" s="793">
        <v>60</v>
      </c>
      <c r="C33" s="273" t="s">
        <v>203</v>
      </c>
      <c r="D33" s="192"/>
      <c r="E33" s="864">
        <v>200</v>
      </c>
      <c r="F33" s="129"/>
      <c r="G33" s="747"/>
      <c r="H33" s="789" t="s">
        <v>204</v>
      </c>
      <c r="I33" s="127"/>
      <c r="J33" s="773">
        <v>73</v>
      </c>
      <c r="K33" s="124" t="s">
        <v>205</v>
      </c>
      <c r="L33" s="111"/>
      <c r="M33" s="112">
        <v>160</v>
      </c>
      <c r="N33" s="135"/>
      <c r="O33" s="776"/>
      <c r="P33" s="745" t="s">
        <v>206</v>
      </c>
      <c r="Q33" s="127"/>
      <c r="R33" s="796"/>
      <c r="S33" s="797"/>
      <c r="T33" s="798"/>
      <c r="U33" s="740"/>
      <c r="V33" s="799"/>
      <c r="W33" s="800"/>
      <c r="X33" s="202"/>
      <c r="Y33" s="74"/>
      <c r="Z33" s="775"/>
    </row>
    <row r="34" spans="1:26" s="108" customFormat="1" ht="15.75" customHeight="1">
      <c r="A34" s="1650" t="s">
        <v>98</v>
      </c>
      <c r="B34" s="801">
        <v>61</v>
      </c>
      <c r="C34" s="273" t="s">
        <v>207</v>
      </c>
      <c r="D34" s="192"/>
      <c r="E34" s="864">
        <v>900</v>
      </c>
      <c r="F34" s="135"/>
      <c r="G34" s="747"/>
      <c r="H34" s="789" t="s">
        <v>204</v>
      </c>
      <c r="I34" s="127"/>
      <c r="J34" s="756"/>
      <c r="K34" s="756"/>
      <c r="N34" s="759"/>
      <c r="O34" s="802"/>
      <c r="P34" s="802"/>
      <c r="Q34" s="127"/>
      <c r="R34" s="803"/>
      <c r="S34" s="797"/>
      <c r="T34" s="798"/>
      <c r="U34" s="740"/>
      <c r="V34" s="799"/>
      <c r="W34" s="800"/>
      <c r="X34" s="202"/>
      <c r="Y34" s="74"/>
      <c r="Z34" s="775"/>
    </row>
    <row r="35" spans="1:26" s="108" customFormat="1" ht="15.75" customHeight="1">
      <c r="A35" s="1651"/>
      <c r="B35" s="804">
        <v>62</v>
      </c>
      <c r="C35" s="1658" t="s">
        <v>599</v>
      </c>
      <c r="D35" s="1659"/>
      <c r="E35" s="1659"/>
      <c r="F35" s="1659"/>
      <c r="G35" s="1659"/>
      <c r="H35" s="1660"/>
      <c r="I35" s="204"/>
      <c r="J35" s="1086" t="s">
        <v>99</v>
      </c>
      <c r="K35" s="1087"/>
      <c r="L35" s="1652">
        <f>SUM(E23:E28,E31:E34,M23:M26,M28:M33)</f>
        <v>6190</v>
      </c>
      <c r="M35" s="1222"/>
      <c r="N35" s="167">
        <f>SUM(F23:F28,F31:F34,N23:N26,N28:N33)</f>
        <v>0</v>
      </c>
      <c r="O35" s="806"/>
      <c r="P35" s="202"/>
      <c r="Q35" s="206"/>
      <c r="R35" s="803"/>
      <c r="S35" s="807" t="s">
        <v>100</v>
      </c>
      <c r="T35" s="1652">
        <f>SUM(T21,L35,T31)</f>
        <v>28815</v>
      </c>
      <c r="U35" s="1222"/>
      <c r="V35" s="167">
        <f>SUM(V21,N35,V31)</f>
        <v>0</v>
      </c>
      <c r="W35" s="792"/>
      <c r="X35" s="202"/>
      <c r="Y35" s="74"/>
      <c r="Z35" s="775"/>
    </row>
    <row r="36" spans="1:26" s="108" customFormat="1" ht="2.25" customHeight="1">
      <c r="A36" s="808"/>
      <c r="B36" s="209"/>
      <c r="C36" s="210"/>
      <c r="D36" s="809"/>
      <c r="E36" s="150"/>
      <c r="F36" s="810"/>
      <c r="G36" s="154"/>
      <c r="H36" s="811"/>
      <c r="I36" s="127"/>
      <c r="J36" s="812"/>
      <c r="K36" s="140"/>
      <c r="L36" s="140"/>
      <c r="M36" s="140"/>
      <c r="N36" s="140"/>
      <c r="O36" s="140"/>
      <c r="P36" s="140"/>
      <c r="Q36" s="183"/>
      <c r="R36" s="813"/>
      <c r="S36" s="813"/>
      <c r="T36" s="350"/>
      <c r="U36" s="351"/>
      <c r="V36" s="814"/>
      <c r="W36" s="183"/>
      <c r="X36" s="127"/>
      <c r="Y36" s="74"/>
      <c r="Z36" s="775"/>
    </row>
    <row r="37" spans="1:26" s="108" customFormat="1" ht="10.5" customHeight="1">
      <c r="A37" s="300" t="s">
        <v>326</v>
      </c>
      <c r="B37" s="225"/>
      <c r="C37" s="221"/>
      <c r="L37" s="144"/>
      <c r="N37" s="222"/>
      <c r="O37" s="222"/>
      <c r="P37" s="222"/>
      <c r="Q37" s="226"/>
      <c r="R37" s="144"/>
      <c r="S37" s="52"/>
      <c r="U37" s="304"/>
      <c r="V37" s="304"/>
      <c r="W37" s="304"/>
      <c r="X37" s="304"/>
      <c r="Y37" s="304"/>
      <c r="Z37" s="74"/>
    </row>
    <row r="38" ht="10.5" customHeight="1">
      <c r="A38" s="52" t="s">
        <v>686</v>
      </c>
    </row>
    <row r="39" ht="10.5" customHeight="1">
      <c r="A39" s="303"/>
    </row>
    <row r="40" ht="10.5" customHeight="1">
      <c r="A40" s="220" t="s">
        <v>101</v>
      </c>
    </row>
    <row r="41" ht="10.5" customHeight="1">
      <c r="A41" s="220" t="s">
        <v>329</v>
      </c>
    </row>
  </sheetData>
  <sheetProtection/>
  <mergeCells count="61">
    <mergeCell ref="C27:G27"/>
    <mergeCell ref="N5:P5"/>
    <mergeCell ref="A4:B4"/>
    <mergeCell ref="C3:F4"/>
    <mergeCell ref="G3:K4"/>
    <mergeCell ref="L3:N4"/>
    <mergeCell ref="W2:X2"/>
    <mergeCell ref="U3:V3"/>
    <mergeCell ref="W3:X3"/>
    <mergeCell ref="R2:T3"/>
    <mergeCell ref="O3:O4"/>
    <mergeCell ref="K1:O1"/>
    <mergeCell ref="A2:B2"/>
    <mergeCell ref="D2:F2"/>
    <mergeCell ref="G2:K2"/>
    <mergeCell ref="Q6:T6"/>
    <mergeCell ref="U4:X4"/>
    <mergeCell ref="P4:Q4"/>
    <mergeCell ref="A5:B5"/>
    <mergeCell ref="D5:K5"/>
    <mergeCell ref="L5:M5"/>
    <mergeCell ref="P2:Q3"/>
    <mergeCell ref="U2:V2"/>
    <mergeCell ref="D7:E7"/>
    <mergeCell ref="L7:M7"/>
    <mergeCell ref="T7:U7"/>
    <mergeCell ref="Q5:T5"/>
    <mergeCell ref="R4:T4"/>
    <mergeCell ref="U5:X6"/>
    <mergeCell ref="D6:F6"/>
    <mergeCell ref="H6:K6"/>
    <mergeCell ref="L6:M6"/>
    <mergeCell ref="N6:P6"/>
    <mergeCell ref="K10:O10"/>
    <mergeCell ref="A34:A35"/>
    <mergeCell ref="J35:K35"/>
    <mergeCell ref="L35:M35"/>
    <mergeCell ref="C15:H15"/>
    <mergeCell ref="C17:H17"/>
    <mergeCell ref="C30:H30"/>
    <mergeCell ref="K28:P28"/>
    <mergeCell ref="Z7:Z19"/>
    <mergeCell ref="A20:A21"/>
    <mergeCell ref="C20:H20"/>
    <mergeCell ref="Z20:Z21"/>
    <mergeCell ref="R21:S21"/>
    <mergeCell ref="T21:U21"/>
    <mergeCell ref="S12:X12"/>
    <mergeCell ref="K13:P13"/>
    <mergeCell ref="K19:P19"/>
    <mergeCell ref="C8:H8"/>
    <mergeCell ref="R23:R29"/>
    <mergeCell ref="R30:R31"/>
    <mergeCell ref="T31:U31"/>
    <mergeCell ref="A7:A19"/>
    <mergeCell ref="T35:U35"/>
    <mergeCell ref="A23:A33"/>
    <mergeCell ref="C25:H25"/>
    <mergeCell ref="C35:H35"/>
    <mergeCell ref="K25:P25"/>
    <mergeCell ref="S10:X10"/>
  </mergeCells>
  <conditionalFormatting sqref="V22">
    <cfRule type="expression" priority="4" dxfId="0" stopIfTrue="1">
      <formula>U22&lt;V22</formula>
    </cfRule>
  </conditionalFormatting>
  <conditionalFormatting sqref="V21 V32:V36">
    <cfRule type="expression" priority="5" dxfId="0" stopIfTrue="1">
      <formula>T21&lt;V21</formula>
    </cfRule>
  </conditionalFormatting>
  <conditionalFormatting sqref="F36">
    <cfRule type="expression" priority="6" dxfId="0" stopIfTrue="1">
      <formula>E34&lt;F36</formula>
    </cfRule>
  </conditionalFormatting>
  <conditionalFormatting sqref="N22">
    <cfRule type="expression" priority="7" dxfId="0" stopIfTrue="1">
      <formula>#REF!&lt;N22</formula>
    </cfRule>
  </conditionalFormatting>
  <conditionalFormatting sqref="F22">
    <cfRule type="expression" priority="8" dxfId="0" stopIfTrue="1">
      <formula>E21&lt;F22</formula>
    </cfRule>
  </conditionalFormatting>
  <conditionalFormatting sqref="V18:V20">
    <cfRule type="expression" priority="9" dxfId="0" stopIfTrue="1">
      <formula>M30&lt;V18</formula>
    </cfRule>
  </conditionalFormatting>
  <conditionalFormatting sqref="N35">
    <cfRule type="expression" priority="10" dxfId="0" stopIfTrue="1">
      <formula>L35&lt;N35</formula>
    </cfRule>
  </conditionalFormatting>
  <conditionalFormatting sqref="V31">
    <cfRule type="expression" priority="11" dxfId="0" stopIfTrue="1">
      <formula>T31&lt;V31</formula>
    </cfRule>
  </conditionalFormatting>
  <conditionalFormatting sqref="F18:F19 F21 F9:F14 F16">
    <cfRule type="expression" priority="12" dxfId="0" stopIfTrue="1">
      <formula>E9&lt;F9</formula>
    </cfRule>
  </conditionalFormatting>
  <conditionalFormatting sqref="N8:N9 N14:N18 N20:N21 N11:N12">
    <cfRule type="expression" priority="13" dxfId="0" stopIfTrue="1">
      <formula>M8&lt;N8</formula>
    </cfRule>
  </conditionalFormatting>
  <conditionalFormatting sqref="V8:V9 V13:V15 V11">
    <cfRule type="expression" priority="14" dxfId="0" stopIfTrue="1">
      <formula>U8&lt;V8</formula>
    </cfRule>
  </conditionalFormatting>
  <conditionalFormatting sqref="F23:F24 F31:F34 F26 F28">
    <cfRule type="expression" priority="15" dxfId="0" stopIfTrue="1">
      <formula>E23&lt;F23</formula>
    </cfRule>
  </conditionalFormatting>
  <conditionalFormatting sqref="F29">
    <cfRule type="expression" priority="16" dxfId="0" stopIfTrue="1">
      <formula>E27&lt;F29</formula>
    </cfRule>
  </conditionalFormatting>
  <conditionalFormatting sqref="N23:N24 N29:N33 N26">
    <cfRule type="expression" priority="17" dxfId="0" stopIfTrue="1">
      <formula>M23&lt;N23</formula>
    </cfRule>
  </conditionalFormatting>
  <conditionalFormatting sqref="N27">
    <cfRule type="expression" priority="18" dxfId="0" stopIfTrue="1">
      <formula>#REF!&lt;N27</formula>
    </cfRule>
  </conditionalFormatting>
  <conditionalFormatting sqref="V23:V24 V26:V27">
    <cfRule type="expression" priority="19" dxfId="0" stopIfTrue="1">
      <formula>U23&lt;V23</formula>
    </cfRule>
  </conditionalFormatting>
  <conditionalFormatting sqref="V16">
    <cfRule type="expression" priority="3" dxfId="0" stopIfTrue="1">
      <formula>U16&lt;V16</formula>
    </cfRule>
  </conditionalFormatting>
  <conditionalFormatting sqref="V25">
    <cfRule type="expression" priority="1" dxfId="0" stopIfTrue="1">
      <formula>U25&lt;V25</formula>
    </cfRule>
  </conditionalFormatting>
  <dataValidations count="1">
    <dataValidation allowBlank="1" showInputMessage="1" showErrorMessage="1" imeMode="off" sqref="D2:F2 O3:O4 R2:T4 D6:F6 H6:K6 U5:X6 E9:F14 E16:F16 U3:X3 M20:N21 U13:V16 U17 L35:N35 T21:V21 N2 E18:F19 M31:M33 T31:V31 M29 T35:V35 E31:F34 E21:F21 M11:N12 U26:V27 M26:N26 M14:N18 V25 E23:F24 E28:E29 M23:N24 M8:N9 U23:V24 U11:V11 N29:N33 U8:V9 E26 F26 F28"/>
  </dataValidations>
  <printOptions horizontalCentered="1"/>
  <pageMargins left="0.3937007874015748" right="0" top="0.3937007874015748" bottom="0" header="0.5118110236220472" footer="0.1968503937007874"/>
  <pageSetup horizontalDpi="300" verticalDpi="300" orientation="landscape" paperSize="9" scale="97" r:id="rId2"/>
  <drawing r:id="rId1"/>
</worksheet>
</file>

<file path=xl/worksheets/sheet2.xml><?xml version="1.0" encoding="utf-8"?>
<worksheet xmlns="http://schemas.openxmlformats.org/spreadsheetml/2006/main" xmlns:r="http://schemas.openxmlformats.org/officeDocument/2006/relationships">
  <dimension ref="A1:U42"/>
  <sheetViews>
    <sheetView showGridLines="0" showZeros="0" view="pageBreakPreview" zoomScaleNormal="85" zoomScaleSheetLayoutView="100" zoomScalePageLayoutView="0" workbookViewId="0" topLeftCell="A5">
      <selection activeCell="T11" sqref="T11"/>
    </sheetView>
  </sheetViews>
  <sheetFormatPr defaultColWidth="9.00390625" defaultRowHeight="13.5"/>
  <cols>
    <col min="1" max="1" width="13.50390625" style="4" customWidth="1"/>
    <col min="2" max="2" width="8.875" style="4" customWidth="1"/>
    <col min="3" max="3" width="8.375" style="4" customWidth="1"/>
    <col min="4" max="4" width="7.75390625" style="4" customWidth="1"/>
    <col min="5" max="5" width="9.25390625" style="4" customWidth="1"/>
    <col min="6" max="6" width="9.00390625" style="4" customWidth="1"/>
    <col min="7" max="9" width="7.625" style="4" customWidth="1"/>
    <col min="10" max="10" width="7.125" style="4" customWidth="1"/>
    <col min="11" max="11" width="6.625" style="4" customWidth="1"/>
    <col min="12" max="12" width="8.875" style="4" customWidth="1"/>
    <col min="13" max="13" width="7.625" style="4" customWidth="1"/>
    <col min="14" max="14" width="7.125" style="4" customWidth="1"/>
    <col min="15" max="15" width="7.625" style="4" customWidth="1"/>
    <col min="16" max="16" width="7.375" style="4" customWidth="1"/>
    <col min="17" max="17" width="7.25390625" style="4" customWidth="1"/>
    <col min="18" max="18" width="7.625" style="74" customWidth="1"/>
    <col min="19" max="16384" width="9.00390625" style="4" customWidth="1"/>
  </cols>
  <sheetData>
    <row r="1" spans="1:18" ht="16.5" customHeight="1">
      <c r="A1" s="826">
        <v>45383</v>
      </c>
      <c r="B1" s="1" t="s">
        <v>102</v>
      </c>
      <c r="C1" s="1032">
        <f>'市内河'!D1</f>
        <v>0</v>
      </c>
      <c r="D1" s="1032"/>
      <c r="E1" s="1033"/>
      <c r="F1" s="1034" t="s">
        <v>208</v>
      </c>
      <c r="G1" s="1035"/>
      <c r="H1" s="1036"/>
      <c r="I1" s="2" t="s">
        <v>209</v>
      </c>
      <c r="J1" s="1030">
        <f>'市内河'!N1</f>
        <v>0</v>
      </c>
      <c r="K1" s="1031"/>
      <c r="L1" s="3" t="s">
        <v>103</v>
      </c>
      <c r="M1" s="996" t="s">
        <v>210</v>
      </c>
      <c r="N1" s="997"/>
      <c r="O1" s="998"/>
      <c r="P1" s="996" t="s">
        <v>211</v>
      </c>
      <c r="Q1" s="997"/>
      <c r="R1" s="998"/>
    </row>
    <row r="2" spans="1:18" s="6" customFormat="1" ht="16.5" customHeight="1">
      <c r="A2" s="5" t="s">
        <v>212</v>
      </c>
      <c r="B2" s="1012">
        <f>'市内河'!C2</f>
        <v>0</v>
      </c>
      <c r="C2" s="1013"/>
      <c r="D2" s="1013"/>
      <c r="E2" s="1014"/>
      <c r="F2" s="1012">
        <f>'市内河'!G2</f>
        <v>0</v>
      </c>
      <c r="G2" s="1013"/>
      <c r="H2" s="1014"/>
      <c r="I2" s="1024">
        <f>'市内河'!L2</f>
        <v>0</v>
      </c>
      <c r="J2" s="1025"/>
      <c r="K2" s="1026"/>
      <c r="L2" s="1022">
        <f>'市内河'!O2</f>
        <v>0</v>
      </c>
      <c r="M2" s="1003">
        <f>C33+C36</f>
        <v>0</v>
      </c>
      <c r="N2" s="1004"/>
      <c r="O2" s="1005"/>
      <c r="P2" s="999">
        <f>'市内河'!U4</f>
        <v>0</v>
      </c>
      <c r="Q2" s="999"/>
      <c r="R2" s="1000"/>
    </row>
    <row r="3" spans="1:18" s="6" customFormat="1" ht="16.5" customHeight="1">
      <c r="A3" s="5" t="s">
        <v>213</v>
      </c>
      <c r="B3" s="1015"/>
      <c r="C3" s="1016"/>
      <c r="D3" s="1016"/>
      <c r="E3" s="1017"/>
      <c r="F3" s="1015"/>
      <c r="G3" s="1016"/>
      <c r="H3" s="1017"/>
      <c r="I3" s="1027"/>
      <c r="J3" s="1028"/>
      <c r="K3" s="1029"/>
      <c r="L3" s="1023"/>
      <c r="M3" s="1006"/>
      <c r="N3" s="1007"/>
      <c r="O3" s="1008"/>
      <c r="P3" s="1001"/>
      <c r="Q3" s="1001"/>
      <c r="R3" s="1002"/>
    </row>
    <row r="4" spans="1:18" s="6" customFormat="1" ht="16.5" customHeight="1">
      <c r="A4" s="7" t="s">
        <v>104</v>
      </c>
      <c r="B4" s="1009" t="s">
        <v>214</v>
      </c>
      <c r="C4" s="1010"/>
      <c r="D4" s="1011" t="s">
        <v>215</v>
      </c>
      <c r="E4" s="1010"/>
      <c r="F4" s="1011" t="s">
        <v>216</v>
      </c>
      <c r="G4" s="1011"/>
      <c r="H4" s="1009" t="s">
        <v>217</v>
      </c>
      <c r="I4" s="1010"/>
      <c r="J4" s="1009" t="s">
        <v>218</v>
      </c>
      <c r="K4" s="1010"/>
      <c r="L4" s="1018" t="s">
        <v>219</v>
      </c>
      <c r="M4" s="1010"/>
      <c r="N4" s="1011" t="s">
        <v>220</v>
      </c>
      <c r="O4" s="1011"/>
      <c r="P4" s="1009" t="s">
        <v>105</v>
      </c>
      <c r="Q4" s="1011"/>
      <c r="R4" s="1010"/>
    </row>
    <row r="5" spans="1:18" s="6" customFormat="1" ht="16.5" customHeight="1">
      <c r="A5" s="8" t="s">
        <v>106</v>
      </c>
      <c r="B5" s="9">
        <f>D5+F5+J5+H5+L5+N5+Q5</f>
        <v>259420</v>
      </c>
      <c r="C5" s="10">
        <f aca="true" t="shared" si="0" ref="C5:C18">SUM(E5,G5,K5,I5,M5,O5,R5)</f>
        <v>0</v>
      </c>
      <c r="D5" s="11">
        <f>'市内河'!T31</f>
        <v>188750</v>
      </c>
      <c r="E5" s="10">
        <f>'市内河'!V31</f>
        <v>0</v>
      </c>
      <c r="F5" s="11">
        <f>'市内読朝毎'!D32</f>
        <v>30250</v>
      </c>
      <c r="G5" s="10">
        <f>'市内読朝毎'!F32</f>
        <v>0</v>
      </c>
      <c r="H5" s="11">
        <f>'市内読朝毎'!L32</f>
        <v>29800</v>
      </c>
      <c r="I5" s="10">
        <f>'市内読朝毎'!N32</f>
        <v>0</v>
      </c>
      <c r="J5" s="11">
        <f>'市内読朝毎'!T32</f>
        <v>4220</v>
      </c>
      <c r="K5" s="10">
        <f>'市内読朝毎'!V32</f>
        <v>0</v>
      </c>
      <c r="L5" s="11">
        <f>'市内経産'!D30</f>
        <v>5600</v>
      </c>
      <c r="M5" s="10">
        <f>'市内経産'!F30</f>
        <v>0</v>
      </c>
      <c r="N5" s="12">
        <f>'市内経産'!L30</f>
        <v>800</v>
      </c>
      <c r="O5" s="13">
        <f>'市内経産'!N30</f>
        <v>0</v>
      </c>
      <c r="P5" s="14"/>
      <c r="Q5" s="15"/>
      <c r="R5" s="16"/>
    </row>
    <row r="6" spans="1:18" ht="16.5" customHeight="1">
      <c r="A6" s="17" t="s">
        <v>107</v>
      </c>
      <c r="B6" s="18">
        <f>D6+F6+J6+H6+L6+N6+Q6</f>
        <v>17610</v>
      </c>
      <c r="C6" s="10">
        <f t="shared" si="0"/>
        <v>0</v>
      </c>
      <c r="D6" s="18">
        <f>SUM('近郊'!E7:E10)</f>
        <v>14650</v>
      </c>
      <c r="E6" s="19">
        <f>SUM('近郊'!F7:F10)</f>
        <v>0</v>
      </c>
      <c r="F6" s="18">
        <f>'近郊'!I7</f>
        <v>2400</v>
      </c>
      <c r="G6" s="19">
        <f>SUM('近郊'!J7:J10)</f>
        <v>0</v>
      </c>
      <c r="H6" s="18">
        <f>SUM('近郊'!M7:M10)</f>
        <v>0</v>
      </c>
      <c r="I6" s="19">
        <f>SUM('近郊'!N7:N10)</f>
        <v>0</v>
      </c>
      <c r="J6" s="53">
        <f>SUM('近郊'!Q7:Q10)</f>
        <v>0</v>
      </c>
      <c r="K6" s="26">
        <f>SUM('近郊'!R7:R10)</f>
        <v>0</v>
      </c>
      <c r="L6" s="18"/>
      <c r="M6" s="19"/>
      <c r="N6" s="18">
        <f>'近郊'!Y7</f>
        <v>560</v>
      </c>
      <c r="O6" s="19">
        <f>SUM('近郊'!Z7)</f>
        <v>0</v>
      </c>
      <c r="P6" s="20"/>
      <c r="Q6" s="21"/>
      <c r="R6" s="19"/>
    </row>
    <row r="7" spans="1:18" ht="16.5" customHeight="1">
      <c r="A7" s="17" t="s">
        <v>108</v>
      </c>
      <c r="B7" s="18">
        <f>D7+F7+J7+H7+L7+Q7</f>
        <v>11500</v>
      </c>
      <c r="C7" s="10">
        <f t="shared" si="0"/>
        <v>0</v>
      </c>
      <c r="D7" s="18">
        <f>SUM('近郊'!E11:E13)</f>
        <v>8500</v>
      </c>
      <c r="E7" s="19">
        <f>SUM('近郊'!F11:F13)</f>
        <v>0</v>
      </c>
      <c r="F7" s="18">
        <f>'近郊'!I11</f>
        <v>3000</v>
      </c>
      <c r="G7" s="19">
        <f>'近郊'!J11</f>
        <v>0</v>
      </c>
      <c r="H7" s="18">
        <f>SUM('近郊'!M11:M14)</f>
        <v>0</v>
      </c>
      <c r="I7" s="19">
        <f>SUM('近郊'!N11:N14)</f>
        <v>0</v>
      </c>
      <c r="J7" s="18">
        <f>'近郊'!Q11+'近郊'!Q14</f>
        <v>0</v>
      </c>
      <c r="K7" s="19">
        <f>'近郊'!R11+'近郊'!R14</f>
        <v>0</v>
      </c>
      <c r="L7" s="18">
        <f>'近郊'!U11</f>
        <v>0</v>
      </c>
      <c r="M7" s="19">
        <f>'近郊'!V11</f>
        <v>0</v>
      </c>
      <c r="N7" s="22" t="s">
        <v>221</v>
      </c>
      <c r="O7" s="19"/>
      <c r="P7" s="20"/>
      <c r="Q7" s="21"/>
      <c r="R7" s="19"/>
    </row>
    <row r="8" spans="1:18" ht="16.5" customHeight="1">
      <c r="A8" s="17" t="s">
        <v>222</v>
      </c>
      <c r="B8" s="18">
        <f>D8+F8+J8+H8+L8+Q8</f>
        <v>1850</v>
      </c>
      <c r="C8" s="10">
        <f t="shared" si="0"/>
        <v>0</v>
      </c>
      <c r="D8" s="18">
        <f>SUM('近郊'!E21)</f>
        <v>1850</v>
      </c>
      <c r="E8" s="19">
        <f>SUM('近郊'!F21)</f>
        <v>0</v>
      </c>
      <c r="F8" s="18"/>
      <c r="G8" s="19"/>
      <c r="H8" s="18"/>
      <c r="I8" s="19"/>
      <c r="J8" s="18"/>
      <c r="K8" s="19"/>
      <c r="L8" s="18"/>
      <c r="M8" s="19"/>
      <c r="N8" s="22"/>
      <c r="O8" s="19"/>
      <c r="P8" s="20"/>
      <c r="Q8" s="21"/>
      <c r="R8" s="19"/>
    </row>
    <row r="9" spans="1:18" ht="16.5" customHeight="1">
      <c r="A9" s="17" t="s">
        <v>109</v>
      </c>
      <c r="B9" s="18">
        <f aca="true" t="shared" si="1" ref="B9:B15">D9+F9+J9+H9+L9+N9+Q9</f>
        <v>14700</v>
      </c>
      <c r="C9" s="10">
        <f t="shared" si="0"/>
        <v>0</v>
      </c>
      <c r="D9" s="18">
        <f>SUM('近郊'!E22:E24)</f>
        <v>10950</v>
      </c>
      <c r="E9" s="19">
        <f>SUM('近郊'!F22:F24)</f>
        <v>0</v>
      </c>
      <c r="F9" s="18">
        <f>SUM('近郊'!I22:I24)</f>
        <v>2150</v>
      </c>
      <c r="G9" s="19">
        <f>SUM('近郊'!J22:J23)</f>
        <v>0</v>
      </c>
      <c r="H9" s="18">
        <f>SUM('近郊'!M22:M24)</f>
        <v>1600</v>
      </c>
      <c r="I9" s="19">
        <f>SUM('近郊'!N22:N24)</f>
        <v>0</v>
      </c>
      <c r="J9" s="18"/>
      <c r="K9" s="23"/>
      <c r="L9" s="18">
        <f>'近郊'!U22</f>
        <v>0</v>
      </c>
      <c r="M9" s="19">
        <f>'近郊'!V22</f>
        <v>0</v>
      </c>
      <c r="N9" s="18"/>
      <c r="O9" s="19"/>
      <c r="P9" s="24"/>
      <c r="Q9" s="21"/>
      <c r="R9" s="19"/>
    </row>
    <row r="10" spans="1:18" ht="16.5" customHeight="1">
      <c r="A10" s="17" t="s">
        <v>110</v>
      </c>
      <c r="B10" s="18">
        <f t="shared" si="1"/>
        <v>11000</v>
      </c>
      <c r="C10" s="10">
        <f t="shared" si="0"/>
        <v>0</v>
      </c>
      <c r="D10" s="18">
        <f>'近郊'!E25</f>
        <v>7100</v>
      </c>
      <c r="E10" s="19">
        <f>'近郊'!F25</f>
        <v>0</v>
      </c>
      <c r="F10" s="18">
        <f>'近郊'!I25</f>
        <v>2700</v>
      </c>
      <c r="G10" s="19">
        <f>'近郊'!J25</f>
        <v>0</v>
      </c>
      <c r="H10" s="18">
        <f>'近郊'!M25</f>
        <v>1200</v>
      </c>
      <c r="I10" s="19">
        <f>'近郊'!N25</f>
        <v>0</v>
      </c>
      <c r="J10" s="18"/>
      <c r="K10" s="23"/>
      <c r="L10" s="18">
        <f>'近郊'!U25</f>
        <v>0</v>
      </c>
      <c r="M10" s="19">
        <f>'近郊'!V25</f>
        <v>0</v>
      </c>
      <c r="N10" s="18"/>
      <c r="O10" s="19"/>
      <c r="P10" s="24"/>
      <c r="Q10" s="21"/>
      <c r="R10" s="19"/>
    </row>
    <row r="11" spans="1:18" ht="16.5" customHeight="1">
      <c r="A11" s="17" t="s">
        <v>111</v>
      </c>
      <c r="B11" s="18">
        <f t="shared" si="1"/>
        <v>13900</v>
      </c>
      <c r="C11" s="10">
        <f t="shared" si="0"/>
        <v>0</v>
      </c>
      <c r="D11" s="18">
        <f>'仙南'!E7</f>
        <v>12300</v>
      </c>
      <c r="E11" s="19">
        <f>'仙南'!F7</f>
        <v>0</v>
      </c>
      <c r="F11" s="18">
        <f>'仙南'!I7</f>
        <v>1600</v>
      </c>
      <c r="G11" s="19">
        <f>'仙南'!J7</f>
        <v>0</v>
      </c>
      <c r="H11" s="18">
        <f>'仙南'!M7</f>
        <v>0</v>
      </c>
      <c r="I11" s="19">
        <f>'仙南'!N7</f>
        <v>0</v>
      </c>
      <c r="J11" s="18"/>
      <c r="K11" s="23"/>
      <c r="L11" s="18"/>
      <c r="M11" s="19"/>
      <c r="N11" s="18"/>
      <c r="O11" s="19"/>
      <c r="P11" s="24"/>
      <c r="Q11" s="21"/>
      <c r="R11" s="19"/>
    </row>
    <row r="12" spans="1:18" ht="16.5" customHeight="1">
      <c r="A12" s="17" t="s">
        <v>112</v>
      </c>
      <c r="B12" s="18">
        <f t="shared" si="1"/>
        <v>6800</v>
      </c>
      <c r="C12" s="10">
        <f t="shared" si="0"/>
        <v>0</v>
      </c>
      <c r="D12" s="18">
        <f>'仙南'!E13</f>
        <v>5500</v>
      </c>
      <c r="E12" s="19">
        <f>'仙南'!F13</f>
        <v>0</v>
      </c>
      <c r="F12" s="18">
        <f>'仙南'!I13</f>
        <v>1300</v>
      </c>
      <c r="G12" s="19">
        <f>'仙南'!J13</f>
        <v>0</v>
      </c>
      <c r="H12" s="18">
        <f>'仙南'!M13</f>
        <v>0</v>
      </c>
      <c r="I12" s="19">
        <f>'仙南'!N13</f>
        <v>0</v>
      </c>
      <c r="J12" s="18"/>
      <c r="K12" s="23"/>
      <c r="L12" s="18"/>
      <c r="M12" s="19"/>
      <c r="N12" s="18"/>
      <c r="O12" s="19"/>
      <c r="P12" s="20"/>
      <c r="Q12" s="21"/>
      <c r="R12" s="19"/>
    </row>
    <row r="13" spans="1:18" ht="16.5" customHeight="1">
      <c r="A13" s="17" t="s">
        <v>223</v>
      </c>
      <c r="B13" s="18">
        <f t="shared" si="1"/>
        <v>35700</v>
      </c>
      <c r="C13" s="10">
        <f t="shared" si="0"/>
        <v>0</v>
      </c>
      <c r="D13" s="18">
        <f>SUM('大崎'!E7:E17)</f>
        <v>25800</v>
      </c>
      <c r="E13" s="19">
        <f>SUM('大崎'!F7:F17)</f>
        <v>0</v>
      </c>
      <c r="F13" s="18">
        <f>'大崎'!I7</f>
        <v>3200</v>
      </c>
      <c r="G13" s="19">
        <f>'大崎'!J7+'大崎'!J17+'大崎'!J16</f>
        <v>0</v>
      </c>
      <c r="H13" s="18">
        <f>SUM('大崎'!M7:M16)</f>
        <v>0</v>
      </c>
      <c r="I13" s="19">
        <f>SUM('大崎'!N7:N16)</f>
        <v>0</v>
      </c>
      <c r="J13" s="18"/>
      <c r="K13" s="23"/>
      <c r="L13" s="18">
        <f>'大崎'!U7</f>
        <v>0</v>
      </c>
      <c r="M13" s="19">
        <f>'大崎'!V7</f>
        <v>0</v>
      </c>
      <c r="N13" s="18"/>
      <c r="O13" s="19"/>
      <c r="P13" s="25" t="s">
        <v>113</v>
      </c>
      <c r="Q13" s="26">
        <f>'大崎'!Y7</f>
        <v>6700</v>
      </c>
      <c r="R13" s="19">
        <f>'大崎'!Z7</f>
        <v>0</v>
      </c>
    </row>
    <row r="14" spans="1:18" ht="16.5" customHeight="1">
      <c r="A14" s="17" t="s">
        <v>114</v>
      </c>
      <c r="B14" s="18">
        <f t="shared" si="1"/>
        <v>40250</v>
      </c>
      <c r="C14" s="10">
        <f t="shared" si="0"/>
        <v>0</v>
      </c>
      <c r="D14" s="18">
        <f>SUM('石巻'!E7:E24)</f>
        <v>31100</v>
      </c>
      <c r="E14" s="19">
        <f>SUM('石巻'!F7:F24)</f>
        <v>0</v>
      </c>
      <c r="F14" s="18">
        <f>SUM('石巻'!I7:I16)</f>
        <v>1300</v>
      </c>
      <c r="G14" s="19">
        <f>SUM('石巻'!J7:'石巻'!J16)</f>
        <v>0</v>
      </c>
      <c r="H14" s="18">
        <f>SUM('石巻'!M7:M16)</f>
        <v>1050</v>
      </c>
      <c r="I14" s="19">
        <f>SUM('石巻'!N7:N16)</f>
        <v>0</v>
      </c>
      <c r="J14" s="18"/>
      <c r="K14" s="23"/>
      <c r="L14" s="18">
        <f>'石巻'!Q7</f>
        <v>0</v>
      </c>
      <c r="M14" s="19">
        <f>'石巻'!R7</f>
        <v>0</v>
      </c>
      <c r="N14" s="18">
        <f>'石巻'!U7</f>
        <v>0</v>
      </c>
      <c r="O14" s="19">
        <f>'石巻'!V7</f>
        <v>0</v>
      </c>
      <c r="P14" s="25" t="s">
        <v>115</v>
      </c>
      <c r="Q14" s="26">
        <f>'石巻'!Y7</f>
        <v>6800</v>
      </c>
      <c r="R14" s="19">
        <f>'石巻'!Z7</f>
        <v>0</v>
      </c>
    </row>
    <row r="15" spans="1:18" ht="16.5" customHeight="1">
      <c r="A15" s="27" t="s">
        <v>224</v>
      </c>
      <c r="B15" s="18">
        <f t="shared" si="1"/>
        <v>7550</v>
      </c>
      <c r="C15" s="19">
        <f t="shared" si="0"/>
        <v>0</v>
      </c>
      <c r="D15" s="18">
        <f>SUM('石巻'!E27:E30)</f>
        <v>7550</v>
      </c>
      <c r="E15" s="19">
        <f>SUM('石巻'!F27:F30)</f>
        <v>0</v>
      </c>
      <c r="F15" s="18">
        <f>SUM('石巻'!I27:I30)</f>
        <v>0</v>
      </c>
      <c r="G15" s="19"/>
      <c r="H15" s="18"/>
      <c r="I15" s="19"/>
      <c r="J15" s="18"/>
      <c r="K15" s="23"/>
      <c r="L15" s="18"/>
      <c r="M15" s="19"/>
      <c r="N15" s="18"/>
      <c r="O15" s="19"/>
      <c r="P15" s="28"/>
      <c r="Q15" s="26"/>
      <c r="R15" s="19"/>
    </row>
    <row r="16" spans="1:18" ht="16.5" customHeight="1">
      <c r="A16" s="27" t="s">
        <v>225</v>
      </c>
      <c r="B16" s="29">
        <f>D16+F16+J16+H16+L16+N16</f>
        <v>17950</v>
      </c>
      <c r="C16" s="10">
        <f t="shared" si="0"/>
        <v>0</v>
      </c>
      <c r="D16" s="29">
        <f>'栗原'!E16</f>
        <v>16950</v>
      </c>
      <c r="E16" s="10">
        <f>'栗原'!F16</f>
        <v>0</v>
      </c>
      <c r="F16" s="29">
        <f>'栗原'!I16</f>
        <v>1000</v>
      </c>
      <c r="G16" s="10">
        <f>SUM('栗原'!J16)</f>
        <v>0</v>
      </c>
      <c r="H16" s="29">
        <f>'栗原'!M16</f>
        <v>0</v>
      </c>
      <c r="I16" s="10">
        <f>'栗原'!N16</f>
        <v>0</v>
      </c>
      <c r="J16" s="29"/>
      <c r="K16" s="30"/>
      <c r="L16" s="29">
        <f>'栗原'!U16</f>
        <v>0</v>
      </c>
      <c r="M16" s="10">
        <f>'栗原'!V16</f>
        <v>0</v>
      </c>
      <c r="N16" s="29"/>
      <c r="O16" s="10"/>
      <c r="P16" s="31"/>
      <c r="Q16" s="32"/>
      <c r="R16" s="10"/>
    </row>
    <row r="17" spans="1:18" ht="16.5" customHeight="1">
      <c r="A17" s="17" t="s">
        <v>116</v>
      </c>
      <c r="B17" s="18">
        <f>D17+F17+J17+H17+L17+N17+Q17</f>
        <v>27010</v>
      </c>
      <c r="C17" s="19">
        <f t="shared" si="0"/>
        <v>0</v>
      </c>
      <c r="D17" s="18">
        <f>SUM('気仙沼'!E7:E10)</f>
        <v>7250</v>
      </c>
      <c r="E17" s="19">
        <f>SUM('気仙沼'!F7:F10)</f>
        <v>0</v>
      </c>
      <c r="F17" s="18">
        <f>'気仙沼'!I7</f>
        <v>1500</v>
      </c>
      <c r="G17" s="19">
        <f>'気仙沼'!J7</f>
        <v>0</v>
      </c>
      <c r="H17" s="18">
        <f>'気仙沼'!M8</f>
        <v>0</v>
      </c>
      <c r="I17" s="19">
        <f>'気仙沼'!N8</f>
        <v>0</v>
      </c>
      <c r="J17" s="18"/>
      <c r="K17" s="23"/>
      <c r="L17" s="18">
        <f>SUM('気仙沼'!U7:U8)</f>
        <v>0</v>
      </c>
      <c r="M17" s="19">
        <f>SUM('気仙沼'!V7:V8)</f>
        <v>0</v>
      </c>
      <c r="N17" s="18"/>
      <c r="O17" s="19"/>
      <c r="P17" s="25" t="s">
        <v>117</v>
      </c>
      <c r="Q17" s="26">
        <f>'気仙沼'!Y7</f>
        <v>18260</v>
      </c>
      <c r="R17" s="19">
        <f>'気仙沼'!Z7</f>
        <v>0</v>
      </c>
    </row>
    <row r="18" spans="1:18" ht="16.5" customHeight="1">
      <c r="A18" s="8" t="s">
        <v>226</v>
      </c>
      <c r="B18" s="33">
        <f>D18+F18+J18+H18+L18+N18</f>
        <v>18800</v>
      </c>
      <c r="C18" s="10">
        <f t="shared" si="0"/>
        <v>0</v>
      </c>
      <c r="D18" s="33">
        <f>SUM('気仙沼'!E12:E26)</f>
        <v>17700</v>
      </c>
      <c r="E18" s="10">
        <f>SUM('気仙沼'!F12:F26)</f>
        <v>0</v>
      </c>
      <c r="F18" s="33">
        <f>SUM('気仙沼'!I15:I17)</f>
        <v>1100</v>
      </c>
      <c r="G18" s="10">
        <f>SUM('気仙沼'!J15:'気仙沼'!J17)</f>
        <v>0</v>
      </c>
      <c r="H18" s="33">
        <f>SUM('気仙沼'!M15:M24)</f>
        <v>0</v>
      </c>
      <c r="I18" s="10">
        <f>SUM('気仙沼'!N15:N24)</f>
        <v>0</v>
      </c>
      <c r="J18" s="33"/>
      <c r="K18" s="30"/>
      <c r="L18" s="33"/>
      <c r="M18" s="10"/>
      <c r="N18" s="33"/>
      <c r="O18" s="10"/>
      <c r="P18" s="34"/>
      <c r="Q18" s="35"/>
      <c r="R18" s="10"/>
    </row>
    <row r="19" spans="1:18" ht="16.5" customHeight="1">
      <c r="A19" s="36" t="s">
        <v>118</v>
      </c>
      <c r="B19" s="37">
        <f aca="true" t="shared" si="2" ref="B19:M19">SUM(B5:B18)</f>
        <v>484040</v>
      </c>
      <c r="C19" s="38">
        <f t="shared" si="2"/>
        <v>0</v>
      </c>
      <c r="D19" s="37">
        <f t="shared" si="2"/>
        <v>355950</v>
      </c>
      <c r="E19" s="38">
        <f t="shared" si="2"/>
        <v>0</v>
      </c>
      <c r="F19" s="37">
        <f t="shared" si="2"/>
        <v>51500</v>
      </c>
      <c r="G19" s="38">
        <f t="shared" si="2"/>
        <v>0</v>
      </c>
      <c r="H19" s="37">
        <f>SUM(H5:H18)</f>
        <v>33650</v>
      </c>
      <c r="I19" s="38">
        <f>SUM(I5:I18)</f>
        <v>0</v>
      </c>
      <c r="J19" s="37">
        <f t="shared" si="2"/>
        <v>4220</v>
      </c>
      <c r="K19" s="38">
        <f t="shared" si="2"/>
        <v>0</v>
      </c>
      <c r="L19" s="37">
        <f t="shared" si="2"/>
        <v>5600</v>
      </c>
      <c r="M19" s="38">
        <f t="shared" si="2"/>
        <v>0</v>
      </c>
      <c r="N19" s="37">
        <f>SUM(N5:N6,N14)</f>
        <v>1360</v>
      </c>
      <c r="O19" s="38">
        <f>SUM(O5:O18)</f>
        <v>0</v>
      </c>
      <c r="P19" s="39"/>
      <c r="Q19" s="40">
        <f>SUM(Q13:Q17)</f>
        <v>31760</v>
      </c>
      <c r="R19" s="38">
        <f>SUM(R5:R18)</f>
        <v>0</v>
      </c>
    </row>
    <row r="20" spans="1:18" ht="3" customHeight="1">
      <c r="A20" s="36"/>
      <c r="B20" s="37"/>
      <c r="C20" s="41"/>
      <c r="D20" s="37"/>
      <c r="E20" s="41"/>
      <c r="F20" s="37"/>
      <c r="G20" s="41"/>
      <c r="H20" s="37"/>
      <c r="I20" s="41"/>
      <c r="J20" s="37"/>
      <c r="K20" s="41"/>
      <c r="L20" s="37"/>
      <c r="M20" s="41"/>
      <c r="N20" s="37"/>
      <c r="O20" s="41"/>
      <c r="P20" s="42"/>
      <c r="Q20" s="43"/>
      <c r="R20" s="41"/>
    </row>
    <row r="21" spans="1:18" ht="16.5" customHeight="1">
      <c r="A21" s="44" t="s">
        <v>119</v>
      </c>
      <c r="B21" s="29">
        <f>D21+F21+J21+H21+L21+N21</f>
        <v>12050</v>
      </c>
      <c r="C21" s="10">
        <f>SUM(E21,G21,K21,I21,M21,O21,R21)</f>
        <v>0</v>
      </c>
      <c r="D21" s="29">
        <f>SUM('近郊'!E14:E17)</f>
        <v>11250</v>
      </c>
      <c r="E21" s="10">
        <f>SUM('近郊'!F14:F17)</f>
        <v>0</v>
      </c>
      <c r="F21" s="29">
        <f>'近郊'!I15</f>
        <v>800</v>
      </c>
      <c r="G21" s="10">
        <f>'近郊'!J15</f>
        <v>0</v>
      </c>
      <c r="H21" s="29">
        <f>SUM('近郊'!M15:M16)</f>
        <v>0</v>
      </c>
      <c r="I21" s="10">
        <f>SUM('近郊'!N15:N16)</f>
        <v>0</v>
      </c>
      <c r="J21" s="29"/>
      <c r="K21" s="10"/>
      <c r="L21" s="29"/>
      <c r="M21" s="30"/>
      <c r="N21" s="29"/>
      <c r="O21" s="10"/>
      <c r="P21" s="45"/>
      <c r="Q21" s="32"/>
      <c r="R21" s="10"/>
    </row>
    <row r="22" spans="1:18" ht="16.5" customHeight="1">
      <c r="A22" s="17" t="s">
        <v>120</v>
      </c>
      <c r="B22" s="18">
        <f>D22+F22+J22+H22+L22+N22</f>
        <v>6350</v>
      </c>
      <c r="C22" s="10">
        <f>SUM(E22,G22,K22,I22,M22,O22,R22)</f>
        <v>0</v>
      </c>
      <c r="D22" s="18">
        <f>SUM('近郊'!E18:E20)</f>
        <v>6350</v>
      </c>
      <c r="E22" s="10">
        <f>SUM('近郊'!F18:F20)</f>
        <v>0</v>
      </c>
      <c r="F22" s="18"/>
      <c r="G22" s="10"/>
      <c r="H22" s="18"/>
      <c r="I22" s="10"/>
      <c r="J22" s="18"/>
      <c r="K22" s="10"/>
      <c r="L22" s="18"/>
      <c r="M22" s="30"/>
      <c r="N22" s="18"/>
      <c r="O22" s="10"/>
      <c r="P22" s="46"/>
      <c r="Q22" s="47"/>
      <c r="R22" s="10"/>
    </row>
    <row r="23" spans="1:18" ht="16.5" customHeight="1">
      <c r="A23" s="17" t="s">
        <v>121</v>
      </c>
      <c r="B23" s="22" t="s">
        <v>227</v>
      </c>
      <c r="C23" s="10"/>
      <c r="D23" s="18"/>
      <c r="E23" s="10"/>
      <c r="F23" s="18"/>
      <c r="G23" s="10"/>
      <c r="H23" s="18"/>
      <c r="I23" s="10"/>
      <c r="J23" s="18"/>
      <c r="K23" s="10"/>
      <c r="L23" s="18"/>
      <c r="M23" s="30"/>
      <c r="N23" s="18"/>
      <c r="O23" s="10"/>
      <c r="P23" s="48"/>
      <c r="Q23" s="49"/>
      <c r="R23" s="10"/>
    </row>
    <row r="24" spans="1:18" ht="16.5" customHeight="1">
      <c r="A24" s="17" t="s">
        <v>122</v>
      </c>
      <c r="B24" s="18">
        <f aca="true" t="shared" si="3" ref="B24:B30">D24+F24+J24+H24+L24+N24</f>
        <v>20500</v>
      </c>
      <c r="C24" s="10">
        <f aca="true" t="shared" si="4" ref="C24:C30">SUM(E24,G24,K24,I24,M24,O24,R24)</f>
        <v>0</v>
      </c>
      <c r="D24" s="18">
        <f>SUM('仙南'!E8:E12)</f>
        <v>16250</v>
      </c>
      <c r="E24" s="10">
        <f>SUM('仙南'!F8:F12)</f>
        <v>0</v>
      </c>
      <c r="F24" s="50">
        <f>SUM('仙南'!I8:I10)</f>
        <v>4250</v>
      </c>
      <c r="G24" s="51">
        <f>SUM('仙南'!J8:J10)</f>
        <v>0</v>
      </c>
      <c r="H24" s="18">
        <f>SUM('仙南'!M8:M9)</f>
        <v>0</v>
      </c>
      <c r="I24" s="10">
        <f>SUM('仙南'!N8:N9)</f>
        <v>0</v>
      </c>
      <c r="J24" s="18"/>
      <c r="K24" s="10"/>
      <c r="L24" s="18"/>
      <c r="M24" s="30"/>
      <c r="N24" s="18"/>
      <c r="O24" s="10"/>
      <c r="P24" s="46"/>
      <c r="Q24" s="47"/>
      <c r="R24" s="10"/>
    </row>
    <row r="25" spans="1:18" ht="16.5" customHeight="1">
      <c r="A25" s="17" t="s">
        <v>123</v>
      </c>
      <c r="B25" s="18">
        <f t="shared" si="3"/>
        <v>2850</v>
      </c>
      <c r="C25" s="10">
        <f t="shared" si="4"/>
        <v>0</v>
      </c>
      <c r="D25" s="18">
        <f>SUM('仙南'!E14:E16)</f>
        <v>2850</v>
      </c>
      <c r="E25" s="10">
        <f>SUM('仙南'!F14:F16)</f>
        <v>0</v>
      </c>
      <c r="F25" s="18"/>
      <c r="G25" s="10"/>
      <c r="H25" s="18"/>
      <c r="I25" s="10"/>
      <c r="J25" s="18"/>
      <c r="K25" s="10"/>
      <c r="L25" s="18"/>
      <c r="M25" s="30"/>
      <c r="N25" s="18"/>
      <c r="O25" s="10"/>
      <c r="P25" s="46"/>
      <c r="Q25" s="47"/>
      <c r="R25" s="10"/>
    </row>
    <row r="26" spans="1:18" ht="16.5" customHeight="1">
      <c r="A26" s="17" t="s">
        <v>124</v>
      </c>
      <c r="B26" s="18">
        <f t="shared" si="3"/>
        <v>10200</v>
      </c>
      <c r="C26" s="10">
        <f t="shared" si="4"/>
        <v>0</v>
      </c>
      <c r="D26" s="18">
        <f>SUM('仙南'!E17:E22)</f>
        <v>8600</v>
      </c>
      <c r="E26" s="10">
        <f>SUM('仙南'!F17:F22)</f>
        <v>0</v>
      </c>
      <c r="F26" s="18">
        <f>'仙南'!I17+'仙南'!I18+'仙南'!I20</f>
        <v>1600</v>
      </c>
      <c r="G26" s="10">
        <f>'仙南'!J17+'仙南'!J18+'仙南'!J20</f>
        <v>0</v>
      </c>
      <c r="H26" s="18">
        <f>SUM('仙南'!M17:M21)</f>
        <v>0</v>
      </c>
      <c r="I26" s="10">
        <f>SUM('仙南'!N17:N21)</f>
        <v>0</v>
      </c>
      <c r="J26" s="18"/>
      <c r="K26" s="10"/>
      <c r="L26" s="18"/>
      <c r="M26" s="30"/>
      <c r="N26" s="18"/>
      <c r="O26" s="10"/>
      <c r="P26" s="46"/>
      <c r="Q26" s="47"/>
      <c r="R26" s="10"/>
    </row>
    <row r="27" spans="1:21" ht="16.5" customHeight="1">
      <c r="A27" s="17" t="s">
        <v>125</v>
      </c>
      <c r="B27" s="18">
        <f t="shared" si="3"/>
        <v>9950</v>
      </c>
      <c r="C27" s="10">
        <f t="shared" si="4"/>
        <v>0</v>
      </c>
      <c r="D27" s="18">
        <f>SUM('大崎'!E18:E22)</f>
        <v>8650</v>
      </c>
      <c r="E27" s="10">
        <f>SUM('大崎'!F18:F22)</f>
        <v>0</v>
      </c>
      <c r="F27" s="18">
        <f>'大崎'!I18+'大崎'!I19+'大崎'!I22</f>
        <v>1300</v>
      </c>
      <c r="G27" s="10">
        <f>'大崎'!J18+'大崎'!J22</f>
        <v>0</v>
      </c>
      <c r="H27" s="18">
        <f>SUM('大崎'!M18:M22)</f>
        <v>0</v>
      </c>
      <c r="I27" s="10">
        <f>SUM('大崎'!N18:N22)</f>
        <v>0</v>
      </c>
      <c r="J27" s="18"/>
      <c r="K27" s="10"/>
      <c r="L27" s="18">
        <f>SUM('大崎'!U18:U22)</f>
        <v>0</v>
      </c>
      <c r="M27" s="30">
        <f>SUM('大崎'!V18:V22)</f>
        <v>0</v>
      </c>
      <c r="N27" s="18"/>
      <c r="O27" s="10"/>
      <c r="P27" s="46"/>
      <c r="Q27" s="47"/>
      <c r="R27" s="10"/>
      <c r="U27" s="52"/>
    </row>
    <row r="28" spans="1:18" ht="16.5" customHeight="1">
      <c r="A28" s="17" t="s">
        <v>126</v>
      </c>
      <c r="B28" s="18">
        <f t="shared" si="3"/>
        <v>7700</v>
      </c>
      <c r="C28" s="10">
        <f t="shared" si="4"/>
        <v>0</v>
      </c>
      <c r="D28" s="18">
        <f>SUM('大崎'!E23:E25)</f>
        <v>7350</v>
      </c>
      <c r="E28" s="10">
        <f>SUM('大崎'!F23:F25)</f>
        <v>0</v>
      </c>
      <c r="F28" s="18">
        <f>'大崎'!I23</f>
        <v>350</v>
      </c>
      <c r="G28" s="10">
        <f>'大崎'!J23</f>
        <v>0</v>
      </c>
      <c r="H28" s="18">
        <f>SUM('大崎'!M23:M25)</f>
        <v>0</v>
      </c>
      <c r="I28" s="10">
        <f>SUM('大崎'!N23:N25)</f>
        <v>0</v>
      </c>
      <c r="J28" s="18"/>
      <c r="K28" s="10"/>
      <c r="L28" s="18"/>
      <c r="M28" s="30"/>
      <c r="N28" s="18"/>
      <c r="O28" s="10"/>
      <c r="P28" s="46"/>
      <c r="Q28" s="47"/>
      <c r="R28" s="10"/>
    </row>
    <row r="29" spans="1:18" ht="16.5" customHeight="1">
      <c r="A29" s="17" t="s">
        <v>127</v>
      </c>
      <c r="B29" s="18">
        <f t="shared" si="3"/>
        <v>1850</v>
      </c>
      <c r="C29" s="10">
        <f t="shared" si="4"/>
        <v>0</v>
      </c>
      <c r="D29" s="18">
        <f>'石巻'!E25</f>
        <v>1600</v>
      </c>
      <c r="E29" s="10">
        <f>'石巻'!F25</f>
        <v>0</v>
      </c>
      <c r="F29" s="53">
        <f>'石巻'!I25</f>
        <v>250</v>
      </c>
      <c r="G29" s="54">
        <f>'石巻'!J25</f>
        <v>0</v>
      </c>
      <c r="H29" s="18">
        <f>'石巻'!M25</f>
        <v>0</v>
      </c>
      <c r="I29" s="30">
        <f>'石巻'!N25</f>
        <v>0</v>
      </c>
      <c r="J29" s="18"/>
      <c r="K29" s="10"/>
      <c r="L29" s="18"/>
      <c r="M29" s="30"/>
      <c r="N29" s="18"/>
      <c r="O29" s="10"/>
      <c r="P29" s="46"/>
      <c r="Q29" s="47"/>
      <c r="R29" s="10"/>
    </row>
    <row r="30" spans="1:18" ht="16.5" customHeight="1">
      <c r="A30" s="17" t="s">
        <v>128</v>
      </c>
      <c r="B30" s="18">
        <f t="shared" si="3"/>
        <v>1700</v>
      </c>
      <c r="C30" s="10">
        <f t="shared" si="4"/>
        <v>0</v>
      </c>
      <c r="D30" s="18">
        <f>SUM('気仙沼'!E11)</f>
        <v>1700</v>
      </c>
      <c r="E30" s="10">
        <f>SUM('気仙沼'!F11)</f>
        <v>0</v>
      </c>
      <c r="F30" s="18"/>
      <c r="G30" s="10"/>
      <c r="H30" s="18"/>
      <c r="I30" s="30"/>
      <c r="J30" s="18"/>
      <c r="K30" s="10"/>
      <c r="L30" s="18"/>
      <c r="M30" s="30"/>
      <c r="N30" s="18"/>
      <c r="O30" s="10"/>
      <c r="P30" s="46"/>
      <c r="Q30" s="47"/>
      <c r="R30" s="10"/>
    </row>
    <row r="31" spans="1:18" ht="16.5" customHeight="1">
      <c r="A31" s="36" t="s">
        <v>129</v>
      </c>
      <c r="B31" s="37">
        <f>SUM(B21:B22,B24:B30)</f>
        <v>73150</v>
      </c>
      <c r="C31" s="38">
        <f>SUM(C21:C30)</f>
        <v>0</v>
      </c>
      <c r="D31" s="37">
        <f>SUM(D21:D22,D24:D30)</f>
        <v>64600</v>
      </c>
      <c r="E31" s="38">
        <f>SUM(E21:E30)</f>
        <v>0</v>
      </c>
      <c r="F31" s="37">
        <f>SUM(F21:F22,F24:F30)</f>
        <v>8550</v>
      </c>
      <c r="G31" s="38">
        <f>SUM(G21:G30)</f>
        <v>0</v>
      </c>
      <c r="H31" s="37">
        <f>SUM(H21:H22,H24:H30)</f>
        <v>0</v>
      </c>
      <c r="I31" s="38">
        <f>SUM(I21:I30)</f>
        <v>0</v>
      </c>
      <c r="J31" s="37">
        <f>SUM(J21:J22,J24:J30)</f>
        <v>0</v>
      </c>
      <c r="K31" s="38"/>
      <c r="L31" s="37">
        <f>SUM(L21:L22,L24:L30)</f>
        <v>0</v>
      </c>
      <c r="M31" s="38">
        <f>SUM(M21:M30)</f>
        <v>0</v>
      </c>
      <c r="N31" s="37"/>
      <c r="O31" s="38"/>
      <c r="P31" s="55"/>
      <c r="Q31" s="56"/>
      <c r="R31" s="38"/>
    </row>
    <row r="32" spans="1:18" ht="3" customHeight="1">
      <c r="A32" s="8"/>
      <c r="B32" s="9"/>
      <c r="C32" s="41"/>
      <c r="D32" s="9"/>
      <c r="E32" s="41"/>
      <c r="F32" s="9"/>
      <c r="G32" s="41"/>
      <c r="H32" s="9"/>
      <c r="I32" s="41"/>
      <c r="J32" s="9"/>
      <c r="K32" s="41"/>
      <c r="L32" s="9"/>
      <c r="M32" s="41"/>
      <c r="N32" s="9"/>
      <c r="O32" s="41"/>
      <c r="P32" s="57"/>
      <c r="Q32" s="43"/>
      <c r="R32" s="41"/>
    </row>
    <row r="33" spans="1:18" ht="16.5" customHeight="1">
      <c r="A33" s="36" t="s">
        <v>130</v>
      </c>
      <c r="B33" s="37">
        <f aca="true" t="shared" si="5" ref="B33:O33">SUM(B19,B31)</f>
        <v>557190</v>
      </c>
      <c r="C33" s="38">
        <f t="shared" si="5"/>
        <v>0</v>
      </c>
      <c r="D33" s="37">
        <f t="shared" si="5"/>
        <v>420550</v>
      </c>
      <c r="E33" s="38">
        <f t="shared" si="5"/>
        <v>0</v>
      </c>
      <c r="F33" s="37">
        <f t="shared" si="5"/>
        <v>60050</v>
      </c>
      <c r="G33" s="38">
        <f t="shared" si="5"/>
        <v>0</v>
      </c>
      <c r="H33" s="37">
        <f t="shared" si="5"/>
        <v>33650</v>
      </c>
      <c r="I33" s="38">
        <f>SUM(I19,I31)</f>
        <v>0</v>
      </c>
      <c r="J33" s="37">
        <f t="shared" si="5"/>
        <v>4220</v>
      </c>
      <c r="K33" s="38">
        <f t="shared" si="5"/>
        <v>0</v>
      </c>
      <c r="L33" s="37">
        <f t="shared" si="5"/>
        <v>5600</v>
      </c>
      <c r="M33" s="38">
        <f t="shared" si="5"/>
        <v>0</v>
      </c>
      <c r="N33" s="37">
        <f t="shared" si="5"/>
        <v>1360</v>
      </c>
      <c r="O33" s="38">
        <f t="shared" si="5"/>
        <v>0</v>
      </c>
      <c r="P33" s="55"/>
      <c r="Q33" s="40">
        <f>SUM(Q19,Q31)</f>
        <v>31760</v>
      </c>
      <c r="R33" s="38">
        <f>SUM(R19,R31)</f>
        <v>0</v>
      </c>
    </row>
    <row r="34" spans="1:18" ht="16.5" customHeight="1">
      <c r="A34" s="58" t="s">
        <v>228</v>
      </c>
      <c r="B34" s="59"/>
      <c r="C34" s="60"/>
      <c r="D34" s="59"/>
      <c r="E34" s="60"/>
      <c r="F34" s="59"/>
      <c r="G34" s="60"/>
      <c r="H34" s="59"/>
      <c r="I34" s="60"/>
      <c r="J34" s="59"/>
      <c r="K34" s="60"/>
      <c r="L34" s="59"/>
      <c r="M34" s="60"/>
      <c r="N34" s="59"/>
      <c r="O34" s="61"/>
      <c r="P34" s="62"/>
      <c r="Q34" s="63"/>
      <c r="R34" s="61"/>
    </row>
    <row r="35" spans="1:18" ht="16.5" customHeight="1">
      <c r="A35" s="7" t="s">
        <v>104</v>
      </c>
      <c r="B35" s="1018" t="s">
        <v>214</v>
      </c>
      <c r="C35" s="1019"/>
      <c r="D35" s="1020" t="s">
        <v>215</v>
      </c>
      <c r="E35" s="1019"/>
      <c r="F35" s="1021"/>
      <c r="G35" s="1021"/>
      <c r="H35" s="994"/>
      <c r="I35" s="995"/>
      <c r="J35" s="994"/>
      <c r="K35" s="995"/>
      <c r="L35" s="994"/>
      <c r="M35" s="995"/>
      <c r="N35" s="1021"/>
      <c r="O35" s="1021"/>
      <c r="P35" s="994"/>
      <c r="Q35" s="1021"/>
      <c r="R35" s="995"/>
    </row>
    <row r="36" spans="1:18" ht="16.5" customHeight="1">
      <c r="A36" s="64" t="s">
        <v>229</v>
      </c>
      <c r="B36" s="65">
        <f>D36</f>
        <v>28815</v>
      </c>
      <c r="C36" s="66">
        <f>E36</f>
        <v>0</v>
      </c>
      <c r="D36" s="37">
        <f>'市内夕刊'!T35</f>
        <v>28815</v>
      </c>
      <c r="E36" s="66">
        <f>'市内夕刊'!V35</f>
        <v>0</v>
      </c>
      <c r="F36" s="37"/>
      <c r="G36" s="67"/>
      <c r="H36" s="37"/>
      <c r="I36" s="67"/>
      <c r="J36" s="37"/>
      <c r="K36" s="67"/>
      <c r="L36" s="37"/>
      <c r="M36" s="67"/>
      <c r="N36" s="37"/>
      <c r="O36" s="67"/>
      <c r="P36" s="42"/>
      <c r="Q36" s="43"/>
      <c r="R36" s="67"/>
    </row>
    <row r="37" spans="1:18" ht="11.25" customHeight="1">
      <c r="A37" s="68" t="s">
        <v>230</v>
      </c>
      <c r="B37" s="69"/>
      <c r="C37" s="69"/>
      <c r="D37" s="69"/>
      <c r="E37" s="69"/>
      <c r="F37" s="69"/>
      <c r="G37" s="69"/>
      <c r="H37" s="69"/>
      <c r="I37" s="69"/>
      <c r="J37" s="69"/>
      <c r="K37" s="69"/>
      <c r="L37" s="69"/>
      <c r="M37" s="70"/>
      <c r="N37" s="69"/>
      <c r="O37" s="71"/>
      <c r="P37" s="71"/>
      <c r="Q37" s="992"/>
      <c r="R37" s="992"/>
    </row>
    <row r="38" spans="1:18" ht="11.25" customHeight="1">
      <c r="A38" s="73" t="s">
        <v>131</v>
      </c>
      <c r="B38" s="74"/>
      <c r="C38" s="74"/>
      <c r="D38" s="74"/>
      <c r="E38" s="74"/>
      <c r="F38" s="74"/>
      <c r="G38" s="74"/>
      <c r="H38" s="74"/>
      <c r="I38" s="74"/>
      <c r="J38" s="74"/>
      <c r="K38" s="74"/>
      <c r="L38" s="74"/>
      <c r="N38" s="74"/>
      <c r="O38" s="75"/>
      <c r="P38" s="993"/>
      <c r="Q38" s="993"/>
      <c r="R38" s="993"/>
    </row>
    <row r="39" ht="11.25" customHeight="1">
      <c r="A39" s="52" t="s">
        <v>132</v>
      </c>
    </row>
    <row r="40" ht="11.25" customHeight="1">
      <c r="A40" s="52" t="s">
        <v>231</v>
      </c>
    </row>
    <row r="41" ht="11.25" customHeight="1">
      <c r="A41" s="52" t="s">
        <v>232</v>
      </c>
    </row>
    <row r="42" ht="13.5">
      <c r="A42" s="52" t="s">
        <v>233</v>
      </c>
    </row>
  </sheetData>
  <sheetProtection/>
  <mergeCells count="29">
    <mergeCell ref="J1:K1"/>
    <mergeCell ref="P4:R4"/>
    <mergeCell ref="N35:O35"/>
    <mergeCell ref="P35:R35"/>
    <mergeCell ref="C1:E1"/>
    <mergeCell ref="F1:H1"/>
    <mergeCell ref="B4:C4"/>
    <mergeCell ref="D4:E4"/>
    <mergeCell ref="F4:G4"/>
    <mergeCell ref="H4:I4"/>
    <mergeCell ref="B2:E3"/>
    <mergeCell ref="B35:C35"/>
    <mergeCell ref="D35:E35"/>
    <mergeCell ref="F35:G35"/>
    <mergeCell ref="H35:I35"/>
    <mergeCell ref="L2:L3"/>
    <mergeCell ref="L4:M4"/>
    <mergeCell ref="F2:H3"/>
    <mergeCell ref="I2:K3"/>
    <mergeCell ref="Q37:R37"/>
    <mergeCell ref="P38:R38"/>
    <mergeCell ref="J35:K35"/>
    <mergeCell ref="L35:M35"/>
    <mergeCell ref="P1:R1"/>
    <mergeCell ref="P2:R3"/>
    <mergeCell ref="M2:O3"/>
    <mergeCell ref="J4:K4"/>
    <mergeCell ref="M1:O1"/>
    <mergeCell ref="N4:O4"/>
  </mergeCells>
  <conditionalFormatting sqref="E5:E34 C36 G34:I34 M36 O36 O5:O19 R5:R19 K5 K22:K33 G30:G33 R33 O33 M33 M5:M19 M21:M31 O21:O31 G36 E36 R36 K36 I36 R21:R31 G5:G28 C5:C34 K7:K19">
    <cfRule type="expression" priority="2" dxfId="0" stopIfTrue="1">
      <formula>B5&lt;C5</formula>
    </cfRule>
  </conditionalFormatting>
  <conditionalFormatting sqref="I5:I14">
    <cfRule type="expression" priority="3" dxfId="0" stopIfTrue="1">
      <formula>H5&lt;I5</formula>
    </cfRule>
  </conditionalFormatting>
  <conditionalFormatting sqref="I16:I19 I21 I24 I26:I29 I31 I33">
    <cfRule type="expression" priority="4" dxfId="0" stopIfTrue="1">
      <formula>H16&lt;I16</formula>
    </cfRule>
  </conditionalFormatting>
  <conditionalFormatting sqref="K21">
    <cfRule type="expression" priority="1" dxfId="0" stopIfTrue="1">
      <formula>J21&lt;K21</formula>
    </cfRule>
  </conditionalFormatting>
  <printOptions horizontalCentered="1"/>
  <pageMargins left="0.3937007874015748" right="0" top="0.1968503937007874" bottom="0" header="0.5118110236220472" footer="0.1968503937007874"/>
  <pageSetup horizontalDpi="600" verticalDpi="600" orientation="landscape" paperSize="9" scale="94" r:id="rId2"/>
  <drawing r:id="rId1"/>
</worksheet>
</file>

<file path=xl/worksheets/sheet3.xml><?xml version="1.0" encoding="utf-8"?>
<worksheet xmlns="http://schemas.openxmlformats.org/spreadsheetml/2006/main" xmlns:r="http://schemas.openxmlformats.org/officeDocument/2006/relationships">
  <dimension ref="A1:Z37"/>
  <sheetViews>
    <sheetView showGridLines="0" showZeros="0" tabSelected="1" view="pageBreakPreview" zoomScaleNormal="85" zoomScaleSheetLayoutView="100" workbookViewId="0" topLeftCell="A1">
      <selection activeCell="S25" sqref="S25"/>
    </sheetView>
  </sheetViews>
  <sheetFormatPr defaultColWidth="9.00390625" defaultRowHeight="13.5"/>
  <cols>
    <col min="1" max="1" width="3.375" style="108" customWidth="1"/>
    <col min="2" max="2" width="2.75390625" style="108" customWidth="1"/>
    <col min="3" max="3" width="9.375" style="108" customWidth="1"/>
    <col min="4" max="4" width="1.625" style="108" customWidth="1"/>
    <col min="5" max="5" width="6.25390625" style="108" customWidth="1"/>
    <col min="6" max="6" width="9.875" style="108" customWidth="1"/>
    <col min="7" max="7" width="8.875" style="108" customWidth="1"/>
    <col min="8" max="8" width="5.125" style="108" customWidth="1"/>
    <col min="9" max="9" width="0.875" style="108" customWidth="1"/>
    <col min="10" max="10" width="2.75390625" style="108" customWidth="1"/>
    <col min="11" max="11" width="9.375" style="108" customWidth="1"/>
    <col min="12" max="12" width="1.625" style="108" customWidth="1"/>
    <col min="13" max="13" width="6.25390625" style="108" customWidth="1"/>
    <col min="14" max="14" width="9.875" style="108" customWidth="1"/>
    <col min="15" max="15" width="8.875" style="108" customWidth="1"/>
    <col min="16" max="16" width="5.125" style="108" customWidth="1"/>
    <col min="17" max="17" width="0.875" style="108" customWidth="1"/>
    <col min="18" max="18" width="2.75390625" style="108" customWidth="1"/>
    <col min="19" max="19" width="9.375" style="108" customWidth="1"/>
    <col min="20" max="20" width="1.625" style="108" customWidth="1"/>
    <col min="21" max="21" width="6.25390625" style="108" customWidth="1"/>
    <col min="22" max="22" width="9.875" style="108" customWidth="1"/>
    <col min="23" max="23" width="8.875" style="108" customWidth="1"/>
    <col min="24" max="24" width="5.125" style="108" customWidth="1"/>
    <col min="25" max="25" width="0.875" style="74" customWidth="1"/>
    <col min="26" max="26" width="3.625" style="74" customWidth="1"/>
    <col min="27" max="16384" width="9.00390625" style="74" customWidth="1"/>
  </cols>
  <sheetData>
    <row r="1" spans="1:24" s="81" customFormat="1" ht="16.5" customHeight="1">
      <c r="A1" s="1134" t="s">
        <v>698</v>
      </c>
      <c r="B1" s="1134"/>
      <c r="C1" s="77" t="s">
        <v>234</v>
      </c>
      <c r="D1" s="1135"/>
      <c r="E1" s="1135"/>
      <c r="F1" s="1136"/>
      <c r="G1" s="1057" t="s">
        <v>235</v>
      </c>
      <c r="H1" s="1057"/>
      <c r="I1" s="1057"/>
      <c r="J1" s="1057"/>
      <c r="K1" s="1057"/>
      <c r="L1" s="1040" t="s">
        <v>236</v>
      </c>
      <c r="M1" s="1070"/>
      <c r="N1" s="80"/>
      <c r="O1" s="78" t="s">
        <v>237</v>
      </c>
      <c r="P1" s="1040" t="s">
        <v>238</v>
      </c>
      <c r="Q1" s="1041"/>
      <c r="R1" s="1075">
        <f>SUM(R3+'市内読朝毎'!R3+'市内経産'!R3+'近郊'!S3+'仙南'!S3+'大崎'!S3+'石巻'!S3+'栗原'!S3+'気仙沼'!S3)</f>
        <v>0</v>
      </c>
      <c r="S1" s="1076"/>
      <c r="T1" s="1077"/>
      <c r="U1" s="1063" t="s">
        <v>239</v>
      </c>
      <c r="V1" s="1064"/>
      <c r="W1" s="1044" t="s">
        <v>240</v>
      </c>
      <c r="X1" s="1045"/>
    </row>
    <row r="2" spans="1:26" s="86" customFormat="1" ht="16.5" customHeight="1">
      <c r="A2" s="82">
        <v>45383</v>
      </c>
      <c r="B2" s="83" t="s">
        <v>615</v>
      </c>
      <c r="C2" s="1137"/>
      <c r="D2" s="1138"/>
      <c r="E2" s="1138"/>
      <c r="F2" s="1138"/>
      <c r="G2" s="1073"/>
      <c r="H2" s="1073"/>
      <c r="I2" s="1073"/>
      <c r="J2" s="1073"/>
      <c r="K2" s="1073"/>
      <c r="L2" s="1082"/>
      <c r="M2" s="1082"/>
      <c r="N2" s="1082"/>
      <c r="O2" s="1071"/>
      <c r="P2" s="1042"/>
      <c r="Q2" s="1043"/>
      <c r="R2" s="1078"/>
      <c r="S2" s="1078"/>
      <c r="T2" s="1079"/>
      <c r="U2" s="1046"/>
      <c r="V2" s="1047"/>
      <c r="W2" s="1048">
        <v>0</v>
      </c>
      <c r="X2" s="1048"/>
      <c r="Y2" s="84"/>
      <c r="Z2" s="85"/>
    </row>
    <row r="3" spans="1:26" s="86" customFormat="1" ht="20.25" customHeight="1">
      <c r="A3" s="1141" t="s">
        <v>241</v>
      </c>
      <c r="B3" s="1142"/>
      <c r="C3" s="1139"/>
      <c r="D3" s="1140"/>
      <c r="E3" s="1140"/>
      <c r="F3" s="1140"/>
      <c r="G3" s="1074"/>
      <c r="H3" s="1074"/>
      <c r="I3" s="1074"/>
      <c r="J3" s="1074"/>
      <c r="K3" s="1074"/>
      <c r="L3" s="1083"/>
      <c r="M3" s="1083"/>
      <c r="N3" s="1083"/>
      <c r="O3" s="1072"/>
      <c r="P3" s="1084" t="s">
        <v>242</v>
      </c>
      <c r="Q3" s="1085"/>
      <c r="R3" s="1091">
        <f>V20+V30</f>
        <v>0</v>
      </c>
      <c r="S3" s="1092"/>
      <c r="T3" s="1092"/>
      <c r="U3" s="1057" t="s">
        <v>243</v>
      </c>
      <c r="V3" s="1058"/>
      <c r="W3" s="1058"/>
      <c r="X3" s="1059"/>
      <c r="Y3" s="84"/>
      <c r="Z3" s="84"/>
    </row>
    <row r="4" spans="1:26" s="86" customFormat="1" ht="16.5" customHeight="1">
      <c r="A4" s="1142" t="s">
        <v>244</v>
      </c>
      <c r="B4" s="1142"/>
      <c r="C4" s="88" t="s">
        <v>245</v>
      </c>
      <c r="D4" s="1106"/>
      <c r="E4" s="1107"/>
      <c r="F4" s="1107"/>
      <c r="G4" s="1108"/>
      <c r="H4" s="1108"/>
      <c r="I4" s="1108"/>
      <c r="J4" s="1108"/>
      <c r="K4" s="1109"/>
      <c r="L4" s="1112" t="s">
        <v>246</v>
      </c>
      <c r="M4" s="1113"/>
      <c r="N4" s="1098"/>
      <c r="O4" s="1078"/>
      <c r="P4" s="1099"/>
      <c r="Q4" s="1080" t="s">
        <v>247</v>
      </c>
      <c r="R4" s="1081"/>
      <c r="S4" s="1081"/>
      <c r="T4" s="1081"/>
      <c r="U4" s="1051"/>
      <c r="V4" s="1052"/>
      <c r="W4" s="1052"/>
      <c r="X4" s="1053"/>
      <c r="Y4" s="84"/>
      <c r="Z4" s="89">
        <v>1</v>
      </c>
    </row>
    <row r="5" spans="1:26" s="86" customFormat="1" ht="16.5" customHeight="1">
      <c r="A5" s="90" t="s">
        <v>248</v>
      </c>
      <c r="B5" s="91"/>
      <c r="C5" s="92" t="s">
        <v>249</v>
      </c>
      <c r="D5" s="1127"/>
      <c r="E5" s="1122"/>
      <c r="F5" s="1128"/>
      <c r="G5" s="93" t="s">
        <v>250</v>
      </c>
      <c r="H5" s="1122"/>
      <c r="I5" s="1122"/>
      <c r="J5" s="1122"/>
      <c r="K5" s="1123"/>
      <c r="L5" s="1132" t="s">
        <v>251</v>
      </c>
      <c r="M5" s="1133"/>
      <c r="N5" s="1095"/>
      <c r="O5" s="1096"/>
      <c r="P5" s="1097"/>
      <c r="Q5" s="1110"/>
      <c r="R5" s="1111"/>
      <c r="S5" s="1111"/>
      <c r="T5" s="1111"/>
      <c r="U5" s="1054"/>
      <c r="V5" s="1055"/>
      <c r="W5" s="1055"/>
      <c r="X5" s="1056"/>
      <c r="Y5" s="81"/>
      <c r="Z5" s="94"/>
    </row>
    <row r="6" spans="1:26" s="108" customFormat="1" ht="16.5" customHeight="1">
      <c r="A6" s="1120" t="s">
        <v>252</v>
      </c>
      <c r="B6" s="95" t="s">
        <v>253</v>
      </c>
      <c r="C6" s="96" t="s">
        <v>254</v>
      </c>
      <c r="D6" s="1068" t="s">
        <v>255</v>
      </c>
      <c r="E6" s="1069"/>
      <c r="F6" s="97" t="s">
        <v>256</v>
      </c>
      <c r="G6" s="98"/>
      <c r="H6" s="99" t="s">
        <v>257</v>
      </c>
      <c r="I6" s="100"/>
      <c r="J6" s="101" t="s">
        <v>258</v>
      </c>
      <c r="K6" s="96" t="s">
        <v>254</v>
      </c>
      <c r="L6" s="1093" t="s">
        <v>255</v>
      </c>
      <c r="M6" s="1094"/>
      <c r="N6" s="97" t="s">
        <v>256</v>
      </c>
      <c r="O6" s="103"/>
      <c r="P6" s="99" t="s">
        <v>257</v>
      </c>
      <c r="Q6" s="104"/>
      <c r="R6" s="96" t="s">
        <v>258</v>
      </c>
      <c r="S6" s="101" t="s">
        <v>254</v>
      </c>
      <c r="T6" s="1068" t="s">
        <v>255</v>
      </c>
      <c r="U6" s="1069"/>
      <c r="V6" s="105" t="s">
        <v>256</v>
      </c>
      <c r="W6" s="103"/>
      <c r="X6" s="99" t="s">
        <v>257</v>
      </c>
      <c r="Y6" s="106"/>
      <c r="Z6" s="1049" t="s">
        <v>259</v>
      </c>
    </row>
    <row r="7" spans="1:26" s="108" customFormat="1" ht="18" customHeight="1">
      <c r="A7" s="1121"/>
      <c r="B7" s="109">
        <v>1</v>
      </c>
      <c r="C7" s="1065" t="s">
        <v>645</v>
      </c>
      <c r="D7" s="1066"/>
      <c r="E7" s="1066"/>
      <c r="F7" s="1066"/>
      <c r="G7" s="1066"/>
      <c r="H7" s="1067"/>
      <c r="I7" s="116"/>
      <c r="J7" s="117">
        <v>15</v>
      </c>
      <c r="K7" s="118" t="s">
        <v>262</v>
      </c>
      <c r="L7" s="111" t="s">
        <v>263</v>
      </c>
      <c r="M7" s="827">
        <v>4000</v>
      </c>
      <c r="N7" s="119"/>
      <c r="O7" s="120"/>
      <c r="P7" s="121" t="s">
        <v>361</v>
      </c>
      <c r="Q7" s="122"/>
      <c r="R7" s="123">
        <v>29</v>
      </c>
      <c r="S7" s="124" t="s">
        <v>265</v>
      </c>
      <c r="T7" s="111" t="s">
        <v>263</v>
      </c>
      <c r="U7" s="827">
        <v>3350</v>
      </c>
      <c r="V7" s="119"/>
      <c r="W7" s="125"/>
      <c r="X7" s="115" t="s">
        <v>266</v>
      </c>
      <c r="Y7" s="74"/>
      <c r="Z7" s="1050"/>
    </row>
    <row r="8" spans="1:26" s="108" customFormat="1" ht="18" customHeight="1">
      <c r="A8" s="1121"/>
      <c r="B8" s="109">
        <v>2</v>
      </c>
      <c r="C8" s="110" t="s">
        <v>267</v>
      </c>
      <c r="D8" s="111" t="s">
        <v>263</v>
      </c>
      <c r="E8" s="827">
        <v>6800</v>
      </c>
      <c r="F8" s="119"/>
      <c r="G8" s="114"/>
      <c r="H8" s="115" t="s">
        <v>261</v>
      </c>
      <c r="I8" s="127"/>
      <c r="J8" s="117">
        <v>16</v>
      </c>
      <c r="K8" s="118" t="s">
        <v>268</v>
      </c>
      <c r="L8" s="111" t="s">
        <v>263</v>
      </c>
      <c r="M8" s="827">
        <v>4400</v>
      </c>
      <c r="N8" s="119"/>
      <c r="O8" s="125"/>
      <c r="P8" s="121" t="s">
        <v>264</v>
      </c>
      <c r="Q8" s="128"/>
      <c r="R8" s="123">
        <v>30</v>
      </c>
      <c r="S8" s="124" t="s">
        <v>269</v>
      </c>
      <c r="T8" s="111" t="s">
        <v>263</v>
      </c>
      <c r="U8" s="827">
        <v>3350</v>
      </c>
      <c r="V8" s="119"/>
      <c r="W8" s="125"/>
      <c r="X8" s="115" t="s">
        <v>266</v>
      </c>
      <c r="Y8" s="74"/>
      <c r="Z8" s="1050"/>
    </row>
    <row r="9" spans="1:26" s="108" customFormat="1" ht="18" customHeight="1">
      <c r="A9" s="1121"/>
      <c r="B9" s="109">
        <v>3</v>
      </c>
      <c r="C9" s="110" t="s">
        <v>270</v>
      </c>
      <c r="D9" s="111" t="s">
        <v>263</v>
      </c>
      <c r="E9" s="827">
        <v>3750</v>
      </c>
      <c r="F9" s="119"/>
      <c r="G9" s="114"/>
      <c r="H9" s="115" t="s">
        <v>261</v>
      </c>
      <c r="I9" s="127"/>
      <c r="J9" s="117">
        <v>17</v>
      </c>
      <c r="K9" s="1088" t="s">
        <v>605</v>
      </c>
      <c r="L9" s="1089"/>
      <c r="M9" s="1089"/>
      <c r="N9" s="1089"/>
      <c r="O9" s="1089"/>
      <c r="P9" s="1090"/>
      <c r="Q9" s="128"/>
      <c r="R9" s="123">
        <v>31</v>
      </c>
      <c r="S9" s="1100" t="s">
        <v>682</v>
      </c>
      <c r="T9" s="1101"/>
      <c r="U9" s="1101"/>
      <c r="V9" s="1101"/>
      <c r="W9" s="1101"/>
      <c r="X9" s="1102"/>
      <c r="Y9" s="74"/>
      <c r="Z9" s="1050"/>
    </row>
    <row r="10" spans="1:26" s="108" customFormat="1" ht="18" customHeight="1">
      <c r="A10" s="1121"/>
      <c r="B10" s="109">
        <v>4</v>
      </c>
      <c r="C10" s="110" t="s">
        <v>272</v>
      </c>
      <c r="D10" s="111" t="s">
        <v>263</v>
      </c>
      <c r="E10" s="827">
        <v>3000</v>
      </c>
      <c r="F10" s="129"/>
      <c r="G10" s="114"/>
      <c r="H10" s="115" t="s">
        <v>261</v>
      </c>
      <c r="I10" s="127"/>
      <c r="J10" s="117">
        <v>18</v>
      </c>
      <c r="K10" s="118" t="s">
        <v>273</v>
      </c>
      <c r="L10" s="111" t="s">
        <v>263</v>
      </c>
      <c r="M10" s="827">
        <v>5000</v>
      </c>
      <c r="N10" s="119"/>
      <c r="O10" s="120"/>
      <c r="P10" s="121" t="s">
        <v>295</v>
      </c>
      <c r="Q10" s="128"/>
      <c r="R10" s="123">
        <v>32</v>
      </c>
      <c r="S10" s="124" t="s">
        <v>274</v>
      </c>
      <c r="T10" s="111" t="s">
        <v>263</v>
      </c>
      <c r="U10" s="827">
        <v>5350</v>
      </c>
      <c r="V10" s="119"/>
      <c r="W10" s="120"/>
      <c r="X10" s="115" t="s">
        <v>266</v>
      </c>
      <c r="Y10" s="130"/>
      <c r="Z10" s="1050"/>
    </row>
    <row r="11" spans="1:26" s="108" customFormat="1" ht="18" customHeight="1">
      <c r="A11" s="1121"/>
      <c r="B11" s="109">
        <v>5</v>
      </c>
      <c r="C11" s="110" t="s">
        <v>275</v>
      </c>
      <c r="D11" s="111" t="s">
        <v>263</v>
      </c>
      <c r="E11" s="827">
        <v>3750</v>
      </c>
      <c r="F11" s="119"/>
      <c r="G11" s="131"/>
      <c r="H11" s="115" t="s">
        <v>261</v>
      </c>
      <c r="I11" s="127"/>
      <c r="J11" s="117">
        <v>19</v>
      </c>
      <c r="K11" s="118" t="s">
        <v>276</v>
      </c>
      <c r="L11" s="111" t="s">
        <v>263</v>
      </c>
      <c r="M11" s="827">
        <v>5300</v>
      </c>
      <c r="N11" s="119"/>
      <c r="O11" s="120"/>
      <c r="P11" s="121" t="s">
        <v>559</v>
      </c>
      <c r="Q11" s="128"/>
      <c r="R11" s="123">
        <v>33</v>
      </c>
      <c r="S11" s="1100" t="s">
        <v>574</v>
      </c>
      <c r="T11" s="1101"/>
      <c r="U11" s="1101"/>
      <c r="V11" s="1101"/>
      <c r="W11" s="1101"/>
      <c r="X11" s="1102"/>
      <c r="Y11" s="132"/>
      <c r="Z11" s="1050"/>
    </row>
    <row r="12" spans="1:26" s="108" customFormat="1" ht="18" customHeight="1">
      <c r="A12" s="1121"/>
      <c r="B12" s="109">
        <v>6</v>
      </c>
      <c r="C12" s="110" t="s">
        <v>279</v>
      </c>
      <c r="D12" s="111" t="s">
        <v>263</v>
      </c>
      <c r="E12" s="827">
        <v>5150</v>
      </c>
      <c r="F12" s="119"/>
      <c r="G12" s="114"/>
      <c r="H12" s="115" t="s">
        <v>261</v>
      </c>
      <c r="I12" s="127"/>
      <c r="J12" s="117">
        <v>20</v>
      </c>
      <c r="K12" s="1117" t="s">
        <v>557</v>
      </c>
      <c r="L12" s="1118"/>
      <c r="M12" s="1118"/>
      <c r="N12" s="1118"/>
      <c r="O12" s="1118"/>
      <c r="P12" s="1119"/>
      <c r="Q12" s="128"/>
      <c r="R12" s="123">
        <v>34</v>
      </c>
      <c r="S12" s="255" t="s">
        <v>575</v>
      </c>
      <c r="T12" s="137" t="s">
        <v>263</v>
      </c>
      <c r="U12" s="828">
        <v>4200</v>
      </c>
      <c r="V12" s="129"/>
      <c r="W12" s="825"/>
      <c r="X12" s="147" t="s">
        <v>266</v>
      </c>
      <c r="Y12" s="74"/>
      <c r="Z12" s="1050"/>
    </row>
    <row r="13" spans="1:26" s="108" customFormat="1" ht="18" customHeight="1">
      <c r="A13" s="1121"/>
      <c r="B13" s="109">
        <v>7</v>
      </c>
      <c r="C13" s="110" t="s">
        <v>280</v>
      </c>
      <c r="D13" s="111" t="s">
        <v>263</v>
      </c>
      <c r="E13" s="827">
        <v>5000</v>
      </c>
      <c r="F13" s="119"/>
      <c r="G13" s="133"/>
      <c r="H13" s="115" t="s">
        <v>281</v>
      </c>
      <c r="I13" s="127"/>
      <c r="J13" s="117">
        <v>21</v>
      </c>
      <c r="K13" s="767" t="s">
        <v>282</v>
      </c>
      <c r="L13" s="137" t="s">
        <v>263</v>
      </c>
      <c r="M13" s="861">
        <v>5250</v>
      </c>
      <c r="N13" s="129"/>
      <c r="O13" s="821"/>
      <c r="P13" s="147" t="s">
        <v>283</v>
      </c>
      <c r="Q13" s="128"/>
      <c r="R13" s="123">
        <v>35</v>
      </c>
      <c r="S13" s="124" t="s">
        <v>284</v>
      </c>
      <c r="T13" s="111" t="s">
        <v>263</v>
      </c>
      <c r="U13" s="827">
        <v>4300</v>
      </c>
      <c r="V13" s="119"/>
      <c r="W13" s="125"/>
      <c r="X13" s="115" t="s">
        <v>285</v>
      </c>
      <c r="Y13" s="74"/>
      <c r="Z13" s="1050"/>
    </row>
    <row r="14" spans="1:26" s="108" customFormat="1" ht="18" customHeight="1">
      <c r="A14" s="1121"/>
      <c r="B14" s="109">
        <v>8</v>
      </c>
      <c r="C14" s="1124" t="s">
        <v>717</v>
      </c>
      <c r="D14" s="1125"/>
      <c r="E14" s="1125"/>
      <c r="F14" s="1125"/>
      <c r="G14" s="1125"/>
      <c r="H14" s="1126"/>
      <c r="I14" s="127"/>
      <c r="J14" s="117">
        <v>22</v>
      </c>
      <c r="K14" s="118" t="s">
        <v>286</v>
      </c>
      <c r="L14" s="137" t="s">
        <v>263</v>
      </c>
      <c r="M14" s="827">
        <v>4000</v>
      </c>
      <c r="N14" s="119"/>
      <c r="O14" s="120"/>
      <c r="P14" s="121" t="s">
        <v>287</v>
      </c>
      <c r="Q14" s="128"/>
      <c r="R14" s="123">
        <v>36</v>
      </c>
      <c r="S14" s="124" t="s">
        <v>288</v>
      </c>
      <c r="T14" s="111" t="s">
        <v>263</v>
      </c>
      <c r="U14" s="827">
        <v>6000</v>
      </c>
      <c r="V14" s="119"/>
      <c r="W14" s="120"/>
      <c r="X14" s="115" t="s">
        <v>289</v>
      </c>
      <c r="Y14" s="74"/>
      <c r="Z14" s="1050"/>
    </row>
    <row r="15" spans="1:26" s="108" customFormat="1" ht="18" customHeight="1">
      <c r="A15" s="1121"/>
      <c r="B15" s="109">
        <v>9</v>
      </c>
      <c r="C15" s="136" t="s">
        <v>290</v>
      </c>
      <c r="D15" s="111" t="s">
        <v>263</v>
      </c>
      <c r="E15" s="828">
        <v>5150</v>
      </c>
      <c r="F15" s="129"/>
      <c r="G15" s="139"/>
      <c r="H15" s="115" t="s">
        <v>291</v>
      </c>
      <c r="I15" s="127"/>
      <c r="J15" s="117">
        <v>23</v>
      </c>
      <c r="K15" s="118" t="s">
        <v>292</v>
      </c>
      <c r="L15" s="111" t="s">
        <v>263</v>
      </c>
      <c r="M15" s="827">
        <v>2750</v>
      </c>
      <c r="N15" s="119"/>
      <c r="O15" s="120"/>
      <c r="P15" s="121" t="s">
        <v>287</v>
      </c>
      <c r="Q15" s="128"/>
      <c r="R15" s="835">
        <v>37</v>
      </c>
      <c r="S15" s="124" t="s">
        <v>579</v>
      </c>
      <c r="T15" s="833" t="s">
        <v>263</v>
      </c>
      <c r="U15" s="827">
        <v>4100</v>
      </c>
      <c r="V15" s="119"/>
      <c r="W15" s="120"/>
      <c r="X15" s="115" t="s">
        <v>266</v>
      </c>
      <c r="Y15" s="74"/>
      <c r="Z15" s="1050"/>
    </row>
    <row r="16" spans="1:26" s="108" customFormat="1" ht="18" customHeight="1">
      <c r="A16" s="1121"/>
      <c r="B16" s="142">
        <v>10</v>
      </c>
      <c r="C16" s="1124" t="s">
        <v>718</v>
      </c>
      <c r="D16" s="1125"/>
      <c r="E16" s="1125"/>
      <c r="F16" s="1125"/>
      <c r="G16" s="1125"/>
      <c r="H16" s="1126"/>
      <c r="I16" s="127"/>
      <c r="J16" s="117">
        <v>24</v>
      </c>
      <c r="K16" s="118" t="s">
        <v>293</v>
      </c>
      <c r="L16" s="111" t="s">
        <v>263</v>
      </c>
      <c r="M16" s="827">
        <v>4750</v>
      </c>
      <c r="N16" s="119"/>
      <c r="O16" s="120"/>
      <c r="P16" s="121" t="s">
        <v>291</v>
      </c>
      <c r="Q16" s="128"/>
      <c r="R16" s="835">
        <v>38</v>
      </c>
      <c r="S16" s="118" t="s">
        <v>316</v>
      </c>
      <c r="T16" s="111" t="s">
        <v>263</v>
      </c>
      <c r="U16" s="827">
        <v>2150</v>
      </c>
      <c r="V16" s="129"/>
      <c r="W16" s="120"/>
      <c r="X16" s="121" t="s">
        <v>261</v>
      </c>
      <c r="Y16" s="74"/>
      <c r="Z16" s="1050"/>
    </row>
    <row r="17" spans="1:26" s="108" customFormat="1" ht="18" customHeight="1">
      <c r="A17" s="1121"/>
      <c r="B17" s="109">
        <v>11</v>
      </c>
      <c r="C17" s="136" t="s">
        <v>294</v>
      </c>
      <c r="D17" s="137" t="s">
        <v>263</v>
      </c>
      <c r="E17" s="828">
        <v>3800</v>
      </c>
      <c r="F17" s="129"/>
      <c r="G17" s="146"/>
      <c r="H17" s="147" t="s">
        <v>295</v>
      </c>
      <c r="I17" s="127"/>
      <c r="J17" s="117">
        <v>25</v>
      </c>
      <c r="K17" s="110" t="s">
        <v>296</v>
      </c>
      <c r="L17" s="111" t="s">
        <v>263</v>
      </c>
      <c r="M17" s="827">
        <v>4850</v>
      </c>
      <c r="N17" s="119"/>
      <c r="O17" s="120"/>
      <c r="P17" s="115" t="s">
        <v>297</v>
      </c>
      <c r="Q17" s="128"/>
      <c r="R17" s="148"/>
      <c r="S17" s="5"/>
      <c r="T17" s="149"/>
      <c r="U17" s="150"/>
      <c r="V17" s="151"/>
      <c r="W17" s="152"/>
      <c r="X17" s="153"/>
      <c r="Y17" s="74"/>
      <c r="Z17" s="1050"/>
    </row>
    <row r="18" spans="1:26" s="108" customFormat="1" ht="18" customHeight="1">
      <c r="A18" s="1121"/>
      <c r="B18" s="109">
        <v>12</v>
      </c>
      <c r="C18" s="118" t="s">
        <v>298</v>
      </c>
      <c r="D18" s="111" t="s">
        <v>263</v>
      </c>
      <c r="E18" s="112">
        <v>1050</v>
      </c>
      <c r="F18" s="119"/>
      <c r="G18" s="114"/>
      <c r="H18" s="115" t="s">
        <v>264</v>
      </c>
      <c r="I18" s="127"/>
      <c r="J18" s="117">
        <v>26</v>
      </c>
      <c r="K18" s="1088" t="s">
        <v>558</v>
      </c>
      <c r="L18" s="1089"/>
      <c r="M18" s="1089"/>
      <c r="N18" s="1089"/>
      <c r="O18" s="1089"/>
      <c r="P18" s="1090"/>
      <c r="Q18" s="128"/>
      <c r="R18" s="148"/>
      <c r="S18" s="5"/>
      <c r="T18" s="149"/>
      <c r="U18" s="150"/>
      <c r="V18" s="151"/>
      <c r="W18" s="154"/>
      <c r="X18" s="153"/>
      <c r="Y18" s="74"/>
      <c r="Z18" s="1050"/>
    </row>
    <row r="19" spans="1:26" s="108" customFormat="1" ht="18" customHeight="1">
      <c r="A19" s="1121"/>
      <c r="B19" s="155">
        <v>13</v>
      </c>
      <c r="C19" s="1117" t="s">
        <v>299</v>
      </c>
      <c r="D19" s="1118"/>
      <c r="E19" s="1118"/>
      <c r="F19" s="1118"/>
      <c r="G19" s="1118"/>
      <c r="H19" s="1119"/>
      <c r="I19" s="127"/>
      <c r="J19" s="155">
        <v>27</v>
      </c>
      <c r="K19" s="124" t="s">
        <v>300</v>
      </c>
      <c r="L19" s="111"/>
      <c r="M19" s="862">
        <v>5700</v>
      </c>
      <c r="N19" s="119"/>
      <c r="O19" s="822"/>
      <c r="P19" s="115" t="s">
        <v>285</v>
      </c>
      <c r="Q19" s="128"/>
      <c r="R19" s="156"/>
      <c r="S19" s="157"/>
      <c r="T19" s="158"/>
      <c r="U19" s="138"/>
      <c r="V19" s="159"/>
      <c r="W19" s="160"/>
      <c r="X19" s="161"/>
      <c r="Y19" s="74"/>
      <c r="Z19" s="1050"/>
    </row>
    <row r="20" spans="1:26" s="108" customFormat="1" ht="18" customHeight="1">
      <c r="A20" s="1121"/>
      <c r="B20" s="117">
        <v>14</v>
      </c>
      <c r="C20" s="162" t="s">
        <v>301</v>
      </c>
      <c r="D20" s="137" t="s">
        <v>263</v>
      </c>
      <c r="E20" s="828">
        <v>3450</v>
      </c>
      <c r="F20" s="163"/>
      <c r="G20" s="146"/>
      <c r="H20" s="874" t="s">
        <v>295</v>
      </c>
      <c r="I20" s="127"/>
      <c r="J20" s="109">
        <v>28</v>
      </c>
      <c r="K20" s="110" t="s">
        <v>302</v>
      </c>
      <c r="L20" s="111" t="s">
        <v>263</v>
      </c>
      <c r="M20" s="827">
        <v>4150</v>
      </c>
      <c r="N20" s="135"/>
      <c r="O20" s="125"/>
      <c r="P20" s="115" t="s">
        <v>266</v>
      </c>
      <c r="Q20" s="165"/>
      <c r="R20" s="1086" t="s">
        <v>303</v>
      </c>
      <c r="S20" s="1087"/>
      <c r="T20" s="1062">
        <f>SUM(E7:E20,M7:M20,U7:U20)</f>
        <v>123850</v>
      </c>
      <c r="U20" s="1061"/>
      <c r="V20" s="167">
        <f>SUM(F7:F20,N7:N20,V7:V19)</f>
        <v>0</v>
      </c>
      <c r="W20" s="168"/>
      <c r="X20" s="169"/>
      <c r="Y20" s="74"/>
      <c r="Z20" s="1050"/>
    </row>
    <row r="21" spans="1:26" s="108" customFormat="1" ht="4.5" customHeight="1">
      <c r="A21" s="170"/>
      <c r="B21" s="171"/>
      <c r="C21" s="172"/>
      <c r="D21" s="73"/>
      <c r="E21" s="173"/>
      <c r="F21" s="174"/>
      <c r="G21" s="175"/>
      <c r="H21" s="176"/>
      <c r="I21" s="127"/>
      <c r="J21" s="177"/>
      <c r="K21" s="178"/>
      <c r="L21" s="179"/>
      <c r="M21" s="100"/>
      <c r="N21" s="180"/>
      <c r="O21" s="175"/>
      <c r="P21" s="181"/>
      <c r="Q21" s="128"/>
      <c r="R21" s="127"/>
      <c r="S21" s="182"/>
      <c r="T21" s="127"/>
      <c r="U21" s="183"/>
      <c r="V21" s="184"/>
      <c r="W21" s="154"/>
      <c r="X21" s="176"/>
      <c r="Y21" s="74"/>
      <c r="Z21" s="1050"/>
    </row>
    <row r="22" spans="1:26" s="108" customFormat="1" ht="18" customHeight="1">
      <c r="A22" s="1129" t="s">
        <v>304</v>
      </c>
      <c r="B22" s="109">
        <v>50</v>
      </c>
      <c r="C22" s="110" t="s">
        <v>681</v>
      </c>
      <c r="D22" s="111" t="s">
        <v>263</v>
      </c>
      <c r="E22" s="112">
        <v>2700</v>
      </c>
      <c r="F22" s="185"/>
      <c r="G22" s="120"/>
      <c r="H22" s="115" t="s">
        <v>264</v>
      </c>
      <c r="I22" s="186"/>
      <c r="J22" s="187">
        <v>60</v>
      </c>
      <c r="K22" s="118" t="s">
        <v>305</v>
      </c>
      <c r="L22" s="111" t="s">
        <v>263</v>
      </c>
      <c r="M22" s="827">
        <v>1100</v>
      </c>
      <c r="N22" s="185"/>
      <c r="O22" s="120"/>
      <c r="P22" s="121" t="s">
        <v>285</v>
      </c>
      <c r="Q22" s="188"/>
      <c r="R22" s="189">
        <v>70</v>
      </c>
      <c r="S22" s="834" t="s">
        <v>580</v>
      </c>
      <c r="T22" s="833" t="s">
        <v>263</v>
      </c>
      <c r="U22" s="827">
        <v>4800</v>
      </c>
      <c r="V22" s="129"/>
      <c r="W22" s="125"/>
      <c r="X22" s="115" t="s">
        <v>266</v>
      </c>
      <c r="Y22" s="74"/>
      <c r="Z22" s="1050"/>
    </row>
    <row r="23" spans="1:26" s="108" customFormat="1" ht="18" customHeight="1">
      <c r="A23" s="1130"/>
      <c r="B23" s="109">
        <v>51</v>
      </c>
      <c r="C23" s="110" t="s">
        <v>306</v>
      </c>
      <c r="D23" s="111" t="s">
        <v>263</v>
      </c>
      <c r="E23" s="112">
        <v>5000</v>
      </c>
      <c r="F23" s="119"/>
      <c r="G23" s="120"/>
      <c r="H23" s="115" t="s">
        <v>264</v>
      </c>
      <c r="I23" s="127"/>
      <c r="J23" s="187">
        <v>61</v>
      </c>
      <c r="K23" s="118" t="s">
        <v>307</v>
      </c>
      <c r="L23" s="111" t="s">
        <v>263</v>
      </c>
      <c r="M23" s="827">
        <v>5950</v>
      </c>
      <c r="N23" s="119"/>
      <c r="O23" s="125"/>
      <c r="P23" s="121" t="s">
        <v>285</v>
      </c>
      <c r="Q23" s="128"/>
      <c r="R23" s="189">
        <v>71</v>
      </c>
      <c r="S23" s="124" t="s">
        <v>308</v>
      </c>
      <c r="T23" s="111" t="s">
        <v>263</v>
      </c>
      <c r="U23" s="112">
        <v>4050</v>
      </c>
      <c r="V23" s="119"/>
      <c r="W23" s="120"/>
      <c r="X23" s="115" t="s">
        <v>264</v>
      </c>
      <c r="Y23" s="74"/>
      <c r="Z23" s="1050"/>
    </row>
    <row r="24" spans="1:26" s="108" customFormat="1" ht="18" customHeight="1">
      <c r="A24" s="1130"/>
      <c r="B24" s="109">
        <v>52</v>
      </c>
      <c r="C24" s="1124" t="s">
        <v>719</v>
      </c>
      <c r="D24" s="1125"/>
      <c r="E24" s="1125"/>
      <c r="F24" s="1125"/>
      <c r="G24" s="1125"/>
      <c r="H24" s="1126"/>
      <c r="I24" s="127"/>
      <c r="J24" s="187">
        <v>62</v>
      </c>
      <c r="K24" s="1114" t="s">
        <v>583</v>
      </c>
      <c r="L24" s="1115"/>
      <c r="M24" s="1115"/>
      <c r="N24" s="1115"/>
      <c r="O24" s="1115"/>
      <c r="P24" s="1116"/>
      <c r="Q24" s="183"/>
      <c r="R24" s="189">
        <v>72</v>
      </c>
      <c r="S24" s="124" t="s">
        <v>726</v>
      </c>
      <c r="T24" s="111" t="s">
        <v>263</v>
      </c>
      <c r="U24" s="112">
        <v>4400</v>
      </c>
      <c r="V24" s="119"/>
      <c r="W24" s="120"/>
      <c r="X24" s="115" t="s">
        <v>264</v>
      </c>
      <c r="Y24" s="74"/>
      <c r="Z24" s="1050"/>
    </row>
    <row r="25" spans="1:26" s="108" customFormat="1" ht="18" customHeight="1">
      <c r="A25" s="1130"/>
      <c r="B25" s="109">
        <v>53</v>
      </c>
      <c r="C25" s="110" t="s">
        <v>578</v>
      </c>
      <c r="D25" s="111" t="s">
        <v>263</v>
      </c>
      <c r="E25" s="112">
        <v>3400</v>
      </c>
      <c r="F25" s="119"/>
      <c r="G25" s="120"/>
      <c r="H25" s="115" t="s">
        <v>309</v>
      </c>
      <c r="I25" s="127"/>
      <c r="J25" s="187">
        <v>63</v>
      </c>
      <c r="K25" s="162" t="s">
        <v>310</v>
      </c>
      <c r="L25" s="137" t="s">
        <v>263</v>
      </c>
      <c r="M25" s="828">
        <v>3400</v>
      </c>
      <c r="N25" s="129"/>
      <c r="O25" s="825"/>
      <c r="P25" s="164" t="s">
        <v>266</v>
      </c>
      <c r="Q25" s="183"/>
      <c r="R25" s="189">
        <v>73</v>
      </c>
      <c r="S25" s="124" t="s">
        <v>311</v>
      </c>
      <c r="T25" s="111" t="s">
        <v>263</v>
      </c>
      <c r="U25" s="112">
        <v>3500</v>
      </c>
      <c r="V25" s="135"/>
      <c r="W25" s="120"/>
      <c r="X25" s="115" t="s">
        <v>312</v>
      </c>
      <c r="Y25" s="74"/>
      <c r="Z25" s="1050"/>
    </row>
    <row r="26" spans="1:26" s="108" customFormat="1" ht="18" customHeight="1">
      <c r="A26" s="1130"/>
      <c r="B26" s="109">
        <v>54</v>
      </c>
      <c r="C26" s="1037" t="s">
        <v>716</v>
      </c>
      <c r="D26" s="1038"/>
      <c r="E26" s="1038"/>
      <c r="F26" s="1038"/>
      <c r="G26" s="1039"/>
      <c r="H26" s="115" t="s">
        <v>264</v>
      </c>
      <c r="I26" s="127"/>
      <c r="J26" s="187">
        <v>64</v>
      </c>
      <c r="K26" s="118" t="s">
        <v>313</v>
      </c>
      <c r="L26" s="111" t="s">
        <v>263</v>
      </c>
      <c r="M26" s="112">
        <v>1300</v>
      </c>
      <c r="N26" s="119"/>
      <c r="O26" s="120"/>
      <c r="P26" s="121" t="s">
        <v>261</v>
      </c>
      <c r="Q26" s="183"/>
      <c r="R26" s="190"/>
      <c r="S26" s="191"/>
      <c r="T26" s="192"/>
      <c r="U26" s="193"/>
      <c r="V26" s="194"/>
      <c r="W26" s="195"/>
      <c r="X26" s="196"/>
      <c r="Y26" s="74"/>
      <c r="Z26" s="1050"/>
    </row>
    <row r="27" spans="1:26" s="108" customFormat="1" ht="18" customHeight="1">
      <c r="A27" s="1130"/>
      <c r="B27" s="109">
        <v>55</v>
      </c>
      <c r="C27" s="110" t="s">
        <v>314</v>
      </c>
      <c r="D27" s="111" t="s">
        <v>263</v>
      </c>
      <c r="E27" s="112">
        <v>2750</v>
      </c>
      <c r="F27" s="119"/>
      <c r="G27" s="120"/>
      <c r="H27" s="115" t="s">
        <v>315</v>
      </c>
      <c r="I27" s="127"/>
      <c r="J27" s="187">
        <v>65</v>
      </c>
      <c r="K27" s="1117" t="s">
        <v>628</v>
      </c>
      <c r="L27" s="1118"/>
      <c r="M27" s="1118"/>
      <c r="N27" s="1118"/>
      <c r="O27" s="1118"/>
      <c r="P27" s="1119"/>
      <c r="Q27" s="183"/>
      <c r="R27" s="143"/>
      <c r="S27" s="140"/>
      <c r="T27" s="144"/>
      <c r="U27" s="52"/>
      <c r="V27" s="140"/>
      <c r="W27" s="140"/>
      <c r="X27" s="145"/>
      <c r="Y27" s="74"/>
      <c r="Z27" s="1050"/>
    </row>
    <row r="28" spans="1:26" s="108" customFormat="1" ht="18" customHeight="1">
      <c r="A28" s="1130"/>
      <c r="B28" s="109">
        <v>56</v>
      </c>
      <c r="C28" s="110" t="s">
        <v>317</v>
      </c>
      <c r="D28" s="111" t="s">
        <v>263</v>
      </c>
      <c r="E28" s="112">
        <v>3500</v>
      </c>
      <c r="F28" s="119"/>
      <c r="G28" s="125"/>
      <c r="H28" s="115" t="s">
        <v>604</v>
      </c>
      <c r="I28" s="127"/>
      <c r="J28" s="187">
        <v>66</v>
      </c>
      <c r="K28" s="118" t="s">
        <v>319</v>
      </c>
      <c r="L28" s="111" t="s">
        <v>263</v>
      </c>
      <c r="M28" s="827">
        <v>5000</v>
      </c>
      <c r="N28" s="119"/>
      <c r="O28" s="125"/>
      <c r="P28" s="121" t="s">
        <v>261</v>
      </c>
      <c r="Q28" s="183"/>
      <c r="R28" s="197"/>
      <c r="S28" s="5"/>
      <c r="T28" s="198"/>
      <c r="U28" s="150"/>
      <c r="V28" s="151"/>
      <c r="W28" s="154"/>
      <c r="X28" s="153"/>
      <c r="Y28" s="74"/>
      <c r="Z28" s="1050"/>
    </row>
    <row r="29" spans="1:26" s="108" customFormat="1" ht="18" customHeight="1">
      <c r="A29" s="1130"/>
      <c r="B29" s="109">
        <v>57</v>
      </c>
      <c r="C29" s="1065" t="s">
        <v>627</v>
      </c>
      <c r="D29" s="1066"/>
      <c r="E29" s="1066"/>
      <c r="F29" s="1066"/>
      <c r="G29" s="1066"/>
      <c r="H29" s="1067"/>
      <c r="I29" s="127"/>
      <c r="J29" s="187">
        <v>67</v>
      </c>
      <c r="K29" s="110" t="s">
        <v>320</v>
      </c>
      <c r="L29" s="111" t="s">
        <v>263</v>
      </c>
      <c r="M29" s="112">
        <v>650</v>
      </c>
      <c r="N29" s="119"/>
      <c r="O29" s="120"/>
      <c r="P29" s="115" t="s">
        <v>261</v>
      </c>
      <c r="Q29" s="183"/>
      <c r="R29" s="199"/>
      <c r="S29" s="157"/>
      <c r="T29" s="200"/>
      <c r="U29" s="138"/>
      <c r="V29" s="151"/>
      <c r="W29" s="160"/>
      <c r="X29" s="161"/>
      <c r="Y29" s="74"/>
      <c r="Z29" s="1050"/>
    </row>
    <row r="30" spans="1:26" s="108" customFormat="1" ht="18" customHeight="1">
      <c r="A30" s="1130"/>
      <c r="B30" s="117">
        <v>58</v>
      </c>
      <c r="C30" s="110" t="s">
        <v>321</v>
      </c>
      <c r="D30" s="111" t="s">
        <v>263</v>
      </c>
      <c r="E30" s="827">
        <v>6250</v>
      </c>
      <c r="F30" s="119"/>
      <c r="G30" s="120"/>
      <c r="H30" s="115" t="s">
        <v>287</v>
      </c>
      <c r="I30" s="127"/>
      <c r="J30" s="187">
        <v>68</v>
      </c>
      <c r="K30" s="953" t="s">
        <v>674</v>
      </c>
      <c r="L30" s="111"/>
      <c r="M30" s="112"/>
      <c r="N30" s="119"/>
      <c r="O30" s="120"/>
      <c r="P30" s="121" t="s">
        <v>322</v>
      </c>
      <c r="Q30" s="127"/>
      <c r="R30" s="1086" t="s">
        <v>303</v>
      </c>
      <c r="S30" s="1087"/>
      <c r="T30" s="1104">
        <f>SUM(E22:E31,M22:M31,U22:U29)</f>
        <v>64900</v>
      </c>
      <c r="U30" s="1105"/>
      <c r="V30" s="167">
        <f>SUM(F22:F31,N22:N31,V22:V29)</f>
        <v>0</v>
      </c>
      <c r="W30" s="201"/>
      <c r="X30" s="202"/>
      <c r="Y30" s="74"/>
      <c r="Z30" s="1050"/>
    </row>
    <row r="31" spans="1:26" s="108" customFormat="1" ht="18" customHeight="1">
      <c r="A31" s="1131"/>
      <c r="B31" s="109">
        <v>59</v>
      </c>
      <c r="C31" s="118" t="s">
        <v>323</v>
      </c>
      <c r="D31" s="111" t="s">
        <v>263</v>
      </c>
      <c r="E31" s="827">
        <v>3150</v>
      </c>
      <c r="F31" s="135"/>
      <c r="G31" s="203"/>
      <c r="H31" s="121" t="s">
        <v>291</v>
      </c>
      <c r="I31" s="204"/>
      <c r="J31" s="205">
        <v>69</v>
      </c>
      <c r="K31" s="110" t="s">
        <v>324</v>
      </c>
      <c r="L31" s="137" t="s">
        <v>263</v>
      </c>
      <c r="M31" s="828">
        <v>4000</v>
      </c>
      <c r="N31" s="135"/>
      <c r="O31" s="125"/>
      <c r="P31" s="147" t="s">
        <v>261</v>
      </c>
      <c r="Q31" s="206"/>
      <c r="R31" s="1103" t="s">
        <v>325</v>
      </c>
      <c r="S31" s="1087"/>
      <c r="T31" s="1060">
        <f>SUM(T20,T30)</f>
        <v>188750</v>
      </c>
      <c r="U31" s="1061"/>
      <c r="V31" s="167">
        <f>SUM(V20,V30)</f>
        <v>0</v>
      </c>
      <c r="W31" s="207"/>
      <c r="X31" s="202"/>
      <c r="Y31" s="74"/>
      <c r="Z31" s="1050"/>
    </row>
    <row r="32" spans="1:26" s="108" customFormat="1" ht="2.25" customHeight="1">
      <c r="A32" s="208"/>
      <c r="B32" s="209"/>
      <c r="C32" s="210"/>
      <c r="D32" s="211"/>
      <c r="E32" s="150"/>
      <c r="F32" s="151"/>
      <c r="G32" s="154"/>
      <c r="H32" s="212"/>
      <c r="I32" s="127"/>
      <c r="J32" s="5"/>
      <c r="K32" s="213"/>
      <c r="L32" s="211"/>
      <c r="M32" s="150"/>
      <c r="N32" s="151"/>
      <c r="O32" s="154"/>
      <c r="P32" s="214"/>
      <c r="Q32" s="183"/>
      <c r="R32" s="215"/>
      <c r="S32" s="215"/>
      <c r="T32" s="216"/>
      <c r="U32" s="217"/>
      <c r="V32" s="218"/>
      <c r="W32" s="183"/>
      <c r="X32" s="127"/>
      <c r="Y32" s="74"/>
      <c r="Z32" s="126"/>
    </row>
    <row r="33" spans="1:26" s="108" customFormat="1" ht="10.5" customHeight="1">
      <c r="A33" s="52" t="s">
        <v>326</v>
      </c>
      <c r="S33" s="52"/>
      <c r="U33" s="52" t="s">
        <v>327</v>
      </c>
      <c r="V33" s="219"/>
      <c r="W33" s="219"/>
      <c r="X33" s="219"/>
      <c r="Y33" s="74"/>
      <c r="Z33" s="74"/>
    </row>
    <row r="34" spans="1:26" s="108" customFormat="1" ht="10.5" customHeight="1">
      <c r="A34" s="220" t="s">
        <v>328</v>
      </c>
      <c r="B34" s="221"/>
      <c r="C34" s="221"/>
      <c r="L34" s="144"/>
      <c r="N34" s="222"/>
      <c r="O34" s="222"/>
      <c r="P34" s="222"/>
      <c r="Q34" s="222"/>
      <c r="R34" s="144"/>
      <c r="U34" s="223"/>
      <c r="Y34" s="224"/>
      <c r="Z34" s="224"/>
    </row>
    <row r="35" spans="1:26" s="108" customFormat="1" ht="10.5" customHeight="1">
      <c r="A35" s="220" t="s">
        <v>329</v>
      </c>
      <c r="B35" s="225"/>
      <c r="C35" s="221"/>
      <c r="L35" s="144"/>
      <c r="N35" s="222"/>
      <c r="O35" s="222"/>
      <c r="P35" s="222"/>
      <c r="Q35" s="226"/>
      <c r="R35" s="144"/>
      <c r="U35" s="75"/>
      <c r="V35" s="71"/>
      <c r="Y35" s="74"/>
      <c r="Z35" s="74"/>
    </row>
    <row r="36" ht="10.5" customHeight="1"/>
    <row r="37" ht="10.5" customHeight="1">
      <c r="A37" s="846"/>
    </row>
  </sheetData>
  <sheetProtection/>
  <mergeCells count="55">
    <mergeCell ref="A1:B1"/>
    <mergeCell ref="D1:F1"/>
    <mergeCell ref="C2:F3"/>
    <mergeCell ref="G1:K1"/>
    <mergeCell ref="A3:B3"/>
    <mergeCell ref="A4:B4"/>
    <mergeCell ref="A6:A20"/>
    <mergeCell ref="H5:K5"/>
    <mergeCell ref="C24:H24"/>
    <mergeCell ref="K12:P12"/>
    <mergeCell ref="D5:F5"/>
    <mergeCell ref="A22:A31"/>
    <mergeCell ref="C16:H16"/>
    <mergeCell ref="C14:H14"/>
    <mergeCell ref="L5:M5"/>
    <mergeCell ref="K27:P27"/>
    <mergeCell ref="R31:S31"/>
    <mergeCell ref="T30:U30"/>
    <mergeCell ref="D4:K4"/>
    <mergeCell ref="Q5:T5"/>
    <mergeCell ref="S11:X11"/>
    <mergeCell ref="L4:M4"/>
    <mergeCell ref="C29:H29"/>
    <mergeCell ref="K9:P9"/>
    <mergeCell ref="K24:P24"/>
    <mergeCell ref="C19:H19"/>
    <mergeCell ref="P3:Q3"/>
    <mergeCell ref="R20:S20"/>
    <mergeCell ref="R30:S30"/>
    <mergeCell ref="K18:P18"/>
    <mergeCell ref="R3:T3"/>
    <mergeCell ref="L6:M6"/>
    <mergeCell ref="N5:P5"/>
    <mergeCell ref="N4:P4"/>
    <mergeCell ref="S9:X9"/>
    <mergeCell ref="U1:V1"/>
    <mergeCell ref="C7:H7"/>
    <mergeCell ref="D6:E6"/>
    <mergeCell ref="L1:M1"/>
    <mergeCell ref="O2:O3"/>
    <mergeCell ref="G2:K3"/>
    <mergeCell ref="R1:T2"/>
    <mergeCell ref="T6:U6"/>
    <mergeCell ref="Q4:T4"/>
    <mergeCell ref="L2:N3"/>
    <mergeCell ref="C26:G26"/>
    <mergeCell ref="P1:Q2"/>
    <mergeCell ref="W1:X1"/>
    <mergeCell ref="U2:V2"/>
    <mergeCell ref="W2:X2"/>
    <mergeCell ref="Z6:Z31"/>
    <mergeCell ref="U4:X5"/>
    <mergeCell ref="U3:X3"/>
    <mergeCell ref="T31:U31"/>
    <mergeCell ref="T20:U20"/>
  </mergeCells>
  <conditionalFormatting sqref="N19:N20 F22:F23 N22:N23 F15 F17:F18 V22:V26 F20 F8:F13 N7:N8 N13:N17 V7:V8 V12:V14 N25:N26 F25 N28:N31 N10:N11 F30:F31 V10 F27:F28">
    <cfRule type="expression" priority="3" dxfId="0" stopIfTrue="1">
      <formula>E7&lt;F7</formula>
    </cfRule>
  </conditionalFormatting>
  <conditionalFormatting sqref="V20 V30:V31">
    <cfRule type="expression" priority="4" dxfId="0" stopIfTrue="1">
      <formula>T20&lt;V20</formula>
    </cfRule>
  </conditionalFormatting>
  <conditionalFormatting sqref="V15">
    <cfRule type="expression" priority="2" dxfId="0" stopIfTrue="1">
      <formula>U15&lt;V15</formula>
    </cfRule>
  </conditionalFormatting>
  <conditionalFormatting sqref="V16">
    <cfRule type="expression" priority="1" dxfId="0" stopIfTrue="1">
      <formula>U16&lt;V16</formula>
    </cfRule>
  </conditionalFormatting>
  <dataValidations count="1">
    <dataValidation allowBlank="1" showInputMessage="1" showErrorMessage="1" imeMode="off" sqref="D1:F1 D5:F5 H5:K5 N1 R1:T3 U4:X5 U2:X2 O2:O3 T30:V31 E15:F15 T20:V20 M19:N20 U22:V26 U12:V16 E8:F13 E20:F20 E17:F18 M10:N11 M28:N31 M13:N17 E30:F31 M22:N23 E22:F23 M25:N26 M7:N8 U10:V10 U7:V8 E25:F25 E27:F28"/>
  </dataValidations>
  <printOptions horizontalCentered="1"/>
  <pageMargins left="0.3937007874015748" right="0" top="0.3937007874015748" bottom="0" header="0.5118110236220472" footer="0"/>
  <pageSetup horizontalDpi="300" verticalDpi="300" orientation="landscape" paperSize="9" r:id="rId2"/>
  <headerFooter alignWithMargins="0">
    <oddHeader>&amp;R
</oddHeader>
  </headerFooter>
  <drawing r:id="rId1"/>
</worksheet>
</file>

<file path=xl/worksheets/sheet4.xml><?xml version="1.0" encoding="utf-8"?>
<worksheet xmlns="http://schemas.openxmlformats.org/spreadsheetml/2006/main" xmlns:r="http://schemas.openxmlformats.org/officeDocument/2006/relationships">
  <dimension ref="A1:AN40"/>
  <sheetViews>
    <sheetView showGridLines="0" showZeros="0" view="pageBreakPreview" zoomScaleSheetLayoutView="100" zoomScalePageLayoutView="0" workbookViewId="0" topLeftCell="A1">
      <selection activeCell="A3" sqref="A3:B3"/>
    </sheetView>
  </sheetViews>
  <sheetFormatPr defaultColWidth="9.00390625" defaultRowHeight="13.5"/>
  <cols>
    <col min="1" max="1" width="3.375" style="108" customWidth="1"/>
    <col min="2" max="2" width="2.75390625" style="108" customWidth="1"/>
    <col min="3" max="3" width="8.625" style="108" customWidth="1"/>
    <col min="4" max="4" width="1.875" style="108" customWidth="1"/>
    <col min="5" max="5" width="6.375" style="108" customWidth="1"/>
    <col min="6" max="6" width="9.625" style="108" customWidth="1"/>
    <col min="7" max="7" width="8.875" style="108" customWidth="1"/>
    <col min="8" max="8" width="5.125" style="108" customWidth="1"/>
    <col min="9" max="9" width="0.875" style="108" customWidth="1"/>
    <col min="10" max="10" width="2.75390625" style="108" customWidth="1"/>
    <col min="11" max="11" width="10.00390625" style="108" customWidth="1"/>
    <col min="12" max="12" width="1.875" style="108" customWidth="1"/>
    <col min="13" max="13" width="6.375" style="108" customWidth="1"/>
    <col min="14" max="14" width="9.625" style="108" customWidth="1"/>
    <col min="15" max="15" width="8.875" style="108" customWidth="1"/>
    <col min="16" max="16" width="5.125" style="108" customWidth="1"/>
    <col min="17" max="17" width="0.875" style="108" customWidth="1"/>
    <col min="18" max="18" width="2.75390625" style="108" customWidth="1"/>
    <col min="19" max="19" width="8.625" style="108" customWidth="1"/>
    <col min="20" max="20" width="1.875" style="108" customWidth="1"/>
    <col min="21" max="21" width="6.375" style="108" customWidth="1"/>
    <col min="22" max="22" width="9.625" style="108" customWidth="1"/>
    <col min="23" max="23" width="8.875" style="108" customWidth="1"/>
    <col min="24" max="24" width="5.125" style="74" customWidth="1"/>
    <col min="25" max="25" width="0.875" style="74" customWidth="1"/>
    <col min="26" max="26" width="3.125" style="74" customWidth="1"/>
    <col min="27" max="16384" width="9.00390625" style="74" customWidth="1"/>
  </cols>
  <sheetData>
    <row r="1" spans="1:26" s="81" customFormat="1" ht="18" customHeight="1">
      <c r="A1" s="1134" t="str">
        <f>'市内河'!A1</f>
        <v>2024年</v>
      </c>
      <c r="B1" s="1134"/>
      <c r="C1" s="77" t="s">
        <v>330</v>
      </c>
      <c r="D1" s="1135">
        <f>'市内河'!$D$1</f>
        <v>0</v>
      </c>
      <c r="E1" s="1198"/>
      <c r="F1" s="1199"/>
      <c r="G1" s="1200" t="s">
        <v>331</v>
      </c>
      <c r="H1" s="1196"/>
      <c r="I1" s="1196"/>
      <c r="J1" s="1196"/>
      <c r="K1" s="1196"/>
      <c r="L1" s="78" t="s">
        <v>332</v>
      </c>
      <c r="M1" s="79"/>
      <c r="N1" s="228">
        <f>'市内河'!$N$1</f>
        <v>0</v>
      </c>
      <c r="O1" s="78" t="s">
        <v>333</v>
      </c>
      <c r="P1" s="1040" t="s">
        <v>334</v>
      </c>
      <c r="Q1" s="1201"/>
      <c r="R1" s="1075">
        <f>'市内河'!$R$1</f>
        <v>0</v>
      </c>
      <c r="S1" s="1204"/>
      <c r="T1" s="1204"/>
      <c r="U1" s="1181" t="s">
        <v>335</v>
      </c>
      <c r="V1" s="1045"/>
      <c r="W1" s="1044" t="s">
        <v>240</v>
      </c>
      <c r="X1" s="1045"/>
      <c r="Z1" s="229"/>
    </row>
    <row r="2" spans="1:40" s="86" customFormat="1" ht="16.5" customHeight="1">
      <c r="A2" s="230">
        <v>45383</v>
      </c>
      <c r="B2" s="83" t="s">
        <v>336</v>
      </c>
      <c r="C2" s="1137">
        <f>'市内河'!C2</f>
        <v>0</v>
      </c>
      <c r="D2" s="1138"/>
      <c r="E2" s="1138"/>
      <c r="F2" s="1138"/>
      <c r="G2" s="1073">
        <f>'市内河'!G2</f>
        <v>0</v>
      </c>
      <c r="H2" s="1189"/>
      <c r="I2" s="1189"/>
      <c r="J2" s="1189"/>
      <c r="K2" s="1189"/>
      <c r="L2" s="1082">
        <f>'市内河'!L2</f>
        <v>0</v>
      </c>
      <c r="M2" s="1191"/>
      <c r="N2" s="1191"/>
      <c r="O2" s="1071">
        <f>'市内河'!O2</f>
        <v>0</v>
      </c>
      <c r="P2" s="1202"/>
      <c r="Q2" s="1203"/>
      <c r="R2" s="1185"/>
      <c r="S2" s="1185"/>
      <c r="T2" s="1185"/>
      <c r="U2" s="1194">
        <f>'市内河'!U2</f>
        <v>0</v>
      </c>
      <c r="V2" s="1195"/>
      <c r="W2" s="1207">
        <f>'市内河'!W2</f>
        <v>0</v>
      </c>
      <c r="X2" s="1208"/>
      <c r="Y2" s="84"/>
      <c r="Z2" s="231"/>
      <c r="AA2" s="81"/>
      <c r="AB2" s="81"/>
      <c r="AC2" s="81"/>
      <c r="AD2" s="81"/>
      <c r="AE2" s="81"/>
      <c r="AF2" s="81"/>
      <c r="AG2" s="81"/>
      <c r="AH2" s="81"/>
      <c r="AI2" s="81"/>
      <c r="AJ2" s="81"/>
      <c r="AK2" s="81"/>
      <c r="AL2" s="81"/>
      <c r="AM2" s="81"/>
      <c r="AN2" s="81"/>
    </row>
    <row r="3" spans="1:40" s="86" customFormat="1" ht="20.25" customHeight="1">
      <c r="A3" s="1142" t="s">
        <v>241</v>
      </c>
      <c r="B3" s="1142"/>
      <c r="C3" s="1205"/>
      <c r="D3" s="1206"/>
      <c r="E3" s="1206"/>
      <c r="F3" s="1206"/>
      <c r="G3" s="1190"/>
      <c r="H3" s="1190"/>
      <c r="I3" s="1190"/>
      <c r="J3" s="1190"/>
      <c r="K3" s="1190"/>
      <c r="L3" s="1192"/>
      <c r="M3" s="1192"/>
      <c r="N3" s="1192"/>
      <c r="O3" s="1193"/>
      <c r="P3" s="232" t="s">
        <v>242</v>
      </c>
      <c r="Q3" s="233"/>
      <c r="R3" s="1007">
        <f>SUM(F32,N32,V32)</f>
        <v>0</v>
      </c>
      <c r="S3" s="1187"/>
      <c r="T3" s="1188"/>
      <c r="U3" s="1057" t="s">
        <v>337</v>
      </c>
      <c r="V3" s="1196"/>
      <c r="W3" s="1196"/>
      <c r="X3" s="1197"/>
      <c r="Y3" s="84"/>
      <c r="Z3" s="84"/>
      <c r="AA3" s="81"/>
      <c r="AB3" s="81"/>
      <c r="AC3" s="81"/>
      <c r="AD3" s="81"/>
      <c r="AE3" s="81"/>
      <c r="AF3" s="81"/>
      <c r="AG3" s="81"/>
      <c r="AH3" s="81"/>
      <c r="AI3" s="81"/>
      <c r="AJ3" s="81"/>
      <c r="AK3" s="81"/>
      <c r="AL3" s="81"/>
      <c r="AM3" s="81"/>
      <c r="AN3" s="81"/>
    </row>
    <row r="4" spans="1:40" s="86" customFormat="1" ht="18" customHeight="1">
      <c r="A4" s="1142" t="s">
        <v>338</v>
      </c>
      <c r="B4" s="1142"/>
      <c r="C4" s="234" t="s">
        <v>245</v>
      </c>
      <c r="D4" s="1182">
        <f>'市内河'!D4</f>
        <v>0</v>
      </c>
      <c r="E4" s="1183"/>
      <c r="F4" s="1183"/>
      <c r="G4" s="1183"/>
      <c r="H4" s="1183"/>
      <c r="I4" s="1183"/>
      <c r="J4" s="1183"/>
      <c r="K4" s="1184"/>
      <c r="L4" s="1112" t="s">
        <v>246</v>
      </c>
      <c r="M4" s="1113"/>
      <c r="N4" s="1098">
        <f>'市内河'!N4</f>
        <v>0</v>
      </c>
      <c r="O4" s="1185"/>
      <c r="P4" s="1186"/>
      <c r="Q4" s="1080" t="s">
        <v>339</v>
      </c>
      <c r="R4" s="1081"/>
      <c r="S4" s="1081"/>
      <c r="T4" s="1081"/>
      <c r="U4" s="1153">
        <f>'市内河'!$U$4</f>
        <v>0</v>
      </c>
      <c r="V4" s="1154"/>
      <c r="W4" s="1154"/>
      <c r="X4" s="1155"/>
      <c r="Y4" s="84"/>
      <c r="Z4" s="89">
        <v>2</v>
      </c>
      <c r="AA4" s="81"/>
      <c r="AB4" s="81"/>
      <c r="AC4" s="81"/>
      <c r="AD4" s="81"/>
      <c r="AE4" s="81"/>
      <c r="AF4" s="81"/>
      <c r="AG4" s="81"/>
      <c r="AH4" s="81"/>
      <c r="AI4" s="81"/>
      <c r="AJ4" s="81"/>
      <c r="AK4" s="81"/>
      <c r="AL4" s="81"/>
      <c r="AM4" s="81"/>
      <c r="AN4" s="81"/>
    </row>
    <row r="5" spans="1:40" s="86" customFormat="1" ht="18" customHeight="1">
      <c r="A5" s="235"/>
      <c r="B5" s="236"/>
      <c r="C5" s="92" t="s">
        <v>340</v>
      </c>
      <c r="D5" s="1127">
        <f>'市内河'!D5</f>
        <v>0</v>
      </c>
      <c r="E5" s="1122"/>
      <c r="F5" s="1122"/>
      <c r="G5" s="93" t="s">
        <v>341</v>
      </c>
      <c r="H5" s="1159">
        <f>'市内河'!H5</f>
        <v>0</v>
      </c>
      <c r="I5" s="1159"/>
      <c r="J5" s="1159"/>
      <c r="K5" s="1160"/>
      <c r="L5" s="1132" t="s">
        <v>251</v>
      </c>
      <c r="M5" s="1133"/>
      <c r="N5" s="1161">
        <f>'市内河'!N5</f>
        <v>0</v>
      </c>
      <c r="O5" s="1162"/>
      <c r="P5" s="1163"/>
      <c r="Q5" s="1164"/>
      <c r="R5" s="1165"/>
      <c r="S5" s="1165"/>
      <c r="T5" s="1165"/>
      <c r="U5" s="1156"/>
      <c r="V5" s="1157"/>
      <c r="W5" s="1157"/>
      <c r="X5" s="1158"/>
      <c r="Y5" s="84"/>
      <c r="Z5" s="84"/>
      <c r="AA5" s="229"/>
      <c r="AF5" s="81"/>
      <c r="AG5" s="81"/>
      <c r="AH5" s="81"/>
      <c r="AI5" s="81"/>
      <c r="AJ5" s="81"/>
      <c r="AK5" s="81"/>
      <c r="AL5" s="81"/>
      <c r="AM5" s="81"/>
      <c r="AN5" s="81"/>
    </row>
    <row r="6" spans="1:32" s="108" customFormat="1" ht="16.5" customHeight="1">
      <c r="A6" s="1120" t="s">
        <v>342</v>
      </c>
      <c r="B6" s="1168" t="s">
        <v>343</v>
      </c>
      <c r="C6" s="1169"/>
      <c r="D6" s="1169"/>
      <c r="E6" s="1169"/>
      <c r="F6" s="1169"/>
      <c r="G6" s="1169"/>
      <c r="H6" s="1170"/>
      <c r="I6" s="237"/>
      <c r="J6" s="1171" t="s">
        <v>344</v>
      </c>
      <c r="K6" s="1172"/>
      <c r="L6" s="1172"/>
      <c r="M6" s="1172"/>
      <c r="N6" s="1173"/>
      <c r="O6" s="1172"/>
      <c r="P6" s="1174"/>
      <c r="Q6" s="237"/>
      <c r="R6" s="1175" t="s">
        <v>345</v>
      </c>
      <c r="S6" s="1172"/>
      <c r="T6" s="1172"/>
      <c r="U6" s="1172"/>
      <c r="V6" s="1173"/>
      <c r="W6" s="1172"/>
      <c r="X6" s="1174"/>
      <c r="Y6" s="238"/>
      <c r="Z6" s="1143" t="s">
        <v>346</v>
      </c>
      <c r="AA6" s="150"/>
      <c r="AF6" s="74"/>
    </row>
    <row r="7" spans="1:32" s="108" customFormat="1" ht="16.5" customHeight="1">
      <c r="A7" s="1166"/>
      <c r="B7" s="239" t="s">
        <v>347</v>
      </c>
      <c r="C7" s="239" t="s">
        <v>254</v>
      </c>
      <c r="D7" s="1093" t="s">
        <v>255</v>
      </c>
      <c r="E7" s="1094"/>
      <c r="F7" s="97" t="s">
        <v>256</v>
      </c>
      <c r="G7" s="240"/>
      <c r="H7" s="241" t="s">
        <v>257</v>
      </c>
      <c r="I7" s="242"/>
      <c r="J7" s="239" t="s">
        <v>258</v>
      </c>
      <c r="K7" s="239" t="s">
        <v>254</v>
      </c>
      <c r="L7" s="1093" t="s">
        <v>255</v>
      </c>
      <c r="M7" s="1094"/>
      <c r="N7" s="243" t="s">
        <v>256</v>
      </c>
      <c r="O7" s="240"/>
      <c r="P7" s="239" t="s">
        <v>257</v>
      </c>
      <c r="Q7" s="242"/>
      <c r="R7" s="244" t="s">
        <v>258</v>
      </c>
      <c r="S7" s="101" t="s">
        <v>254</v>
      </c>
      <c r="T7" s="1068" t="s">
        <v>255</v>
      </c>
      <c r="U7" s="1069"/>
      <c r="V7" s="97" t="s">
        <v>256</v>
      </c>
      <c r="W7" s="245"/>
      <c r="X7" s="246" t="s">
        <v>257</v>
      </c>
      <c r="Y7" s="209"/>
      <c r="Z7" s="1144"/>
      <c r="AA7" s="268"/>
      <c r="AF7" s="74"/>
    </row>
    <row r="8" spans="1:32" s="108" customFormat="1" ht="16.5" customHeight="1">
      <c r="A8" s="1166"/>
      <c r="B8" s="109">
        <v>1</v>
      </c>
      <c r="C8" s="124" t="s">
        <v>260</v>
      </c>
      <c r="D8" s="111"/>
      <c r="E8" s="837">
        <v>1600</v>
      </c>
      <c r="F8" s="119"/>
      <c r="G8" s="258"/>
      <c r="H8" s="115" t="s">
        <v>348</v>
      </c>
      <c r="I8" s="248"/>
      <c r="J8" s="123">
        <v>1</v>
      </c>
      <c r="K8" s="124" t="s">
        <v>260</v>
      </c>
      <c r="L8" s="833" t="s">
        <v>263</v>
      </c>
      <c r="M8" s="862">
        <v>5700</v>
      </c>
      <c r="N8" s="119"/>
      <c r="O8" s="250"/>
      <c r="P8" s="863" t="s">
        <v>611</v>
      </c>
      <c r="Q8" s="252"/>
      <c r="R8" s="123">
        <v>1</v>
      </c>
      <c r="S8" s="1065" t="s">
        <v>677</v>
      </c>
      <c r="T8" s="1066"/>
      <c r="U8" s="1066"/>
      <c r="V8" s="1066"/>
      <c r="W8" s="1067"/>
      <c r="X8" s="832" t="s">
        <v>277</v>
      </c>
      <c r="Y8" s="254"/>
      <c r="Z8" s="1144"/>
      <c r="AA8" s="268"/>
      <c r="AF8" s="74"/>
    </row>
    <row r="9" spans="1:32" s="108" customFormat="1" ht="16.5" customHeight="1">
      <c r="A9" s="1166"/>
      <c r="B9" s="109">
        <v>2</v>
      </c>
      <c r="C9" s="124" t="s">
        <v>350</v>
      </c>
      <c r="D9" s="111"/>
      <c r="E9" s="838">
        <v>1500</v>
      </c>
      <c r="F9" s="119"/>
      <c r="G9" s="247"/>
      <c r="H9" s="115" t="s">
        <v>261</v>
      </c>
      <c r="I9" s="254"/>
      <c r="J9" s="123">
        <v>2</v>
      </c>
      <c r="K9" s="255" t="s">
        <v>601</v>
      </c>
      <c r="L9" s="111" t="s">
        <v>263</v>
      </c>
      <c r="M9" s="138">
        <v>2500</v>
      </c>
      <c r="N9" s="119"/>
      <c r="O9" s="250"/>
      <c r="P9" s="251" t="s">
        <v>261</v>
      </c>
      <c r="Q9" s="256"/>
      <c r="R9" s="123">
        <v>2</v>
      </c>
      <c r="S9" s="1065" t="s">
        <v>678</v>
      </c>
      <c r="T9" s="1066"/>
      <c r="U9" s="1066"/>
      <c r="V9" s="1066"/>
      <c r="W9" s="1067"/>
      <c r="X9" s="115" t="s">
        <v>261</v>
      </c>
      <c r="Y9" s="254"/>
      <c r="Z9" s="1144"/>
      <c r="AA9" s="268"/>
      <c r="AF9" s="74"/>
    </row>
    <row r="10" spans="1:32" s="108" customFormat="1" ht="16.5" customHeight="1">
      <c r="A10" s="1166"/>
      <c r="B10" s="109">
        <v>3</v>
      </c>
      <c r="C10" s="124" t="s">
        <v>351</v>
      </c>
      <c r="D10" s="111"/>
      <c r="E10" s="112">
        <v>1400</v>
      </c>
      <c r="F10" s="129"/>
      <c r="G10" s="258"/>
      <c r="H10" s="115" t="s">
        <v>277</v>
      </c>
      <c r="I10" s="254"/>
      <c r="J10" s="123">
        <v>3</v>
      </c>
      <c r="K10" s="124" t="s">
        <v>352</v>
      </c>
      <c r="L10" s="111" t="s">
        <v>263</v>
      </c>
      <c r="M10" s="827">
        <v>1250</v>
      </c>
      <c r="N10" s="119"/>
      <c r="O10" s="250"/>
      <c r="P10" s="251" t="s">
        <v>261</v>
      </c>
      <c r="Q10" s="256"/>
      <c r="R10" s="123">
        <v>3</v>
      </c>
      <c r="S10" s="124" t="s">
        <v>357</v>
      </c>
      <c r="T10" s="249"/>
      <c r="U10" s="112">
        <v>800</v>
      </c>
      <c r="V10" s="119"/>
      <c r="W10" s="257"/>
      <c r="X10" s="251" t="s">
        <v>291</v>
      </c>
      <c r="Y10" s="254"/>
      <c r="Z10" s="1144"/>
      <c r="AA10" s="268"/>
      <c r="AB10" s="74"/>
      <c r="AC10" s="74"/>
      <c r="AD10" s="74"/>
      <c r="AE10" s="74"/>
      <c r="AF10" s="74"/>
    </row>
    <row r="11" spans="1:32" s="108" customFormat="1" ht="16.5" customHeight="1">
      <c r="A11" s="1166"/>
      <c r="B11" s="109">
        <v>4</v>
      </c>
      <c r="C11" s="124" t="s">
        <v>353</v>
      </c>
      <c r="D11" s="111"/>
      <c r="E11" s="112">
        <v>1300</v>
      </c>
      <c r="F11" s="129"/>
      <c r="G11" s="258"/>
      <c r="H11" s="115" t="s">
        <v>291</v>
      </c>
      <c r="I11" s="254"/>
      <c r="J11" s="123">
        <v>4</v>
      </c>
      <c r="K11" s="255" t="s">
        <v>359</v>
      </c>
      <c r="L11" s="137" t="s">
        <v>263</v>
      </c>
      <c r="M11" s="138">
        <v>1850</v>
      </c>
      <c r="N11" s="119"/>
      <c r="O11" s="881"/>
      <c r="P11" s="115" t="s">
        <v>405</v>
      </c>
      <c r="Q11" s="256"/>
      <c r="R11" s="123">
        <v>4</v>
      </c>
      <c r="S11" s="124" t="s">
        <v>355</v>
      </c>
      <c r="T11" s="249" t="s">
        <v>263</v>
      </c>
      <c r="U11" s="112">
        <v>2020</v>
      </c>
      <c r="V11" s="119"/>
      <c r="W11" s="257"/>
      <c r="X11" s="121" t="s">
        <v>285</v>
      </c>
      <c r="Y11" s="254"/>
      <c r="Z11" s="1144"/>
      <c r="AA11" s="268"/>
      <c r="AB11" s="74"/>
      <c r="AC11" s="74"/>
      <c r="AD11" s="74"/>
      <c r="AE11" s="74"/>
      <c r="AF11" s="74"/>
    </row>
    <row r="12" spans="1:32" s="108" customFormat="1" ht="16.5" customHeight="1">
      <c r="A12" s="1166"/>
      <c r="B12" s="109">
        <v>5</v>
      </c>
      <c r="C12" s="124" t="s">
        <v>356</v>
      </c>
      <c r="D12" s="111"/>
      <c r="E12" s="837">
        <v>1100</v>
      </c>
      <c r="F12" s="129"/>
      <c r="G12" s="247"/>
      <c r="H12" s="115" t="s">
        <v>261</v>
      </c>
      <c r="I12" s="254"/>
      <c r="J12" s="123">
        <v>5</v>
      </c>
      <c r="K12" s="124" t="s">
        <v>360</v>
      </c>
      <c r="L12" s="111" t="s">
        <v>263</v>
      </c>
      <c r="M12" s="112">
        <v>2850</v>
      </c>
      <c r="N12" s="119"/>
      <c r="O12" s="881"/>
      <c r="P12" s="115" t="s">
        <v>405</v>
      </c>
      <c r="Q12" s="256"/>
      <c r="R12" s="123">
        <v>5</v>
      </c>
      <c r="S12" s="124" t="s">
        <v>358</v>
      </c>
      <c r="T12" s="249"/>
      <c r="U12" s="112">
        <v>1400</v>
      </c>
      <c r="V12" s="135"/>
      <c r="W12" s="257"/>
      <c r="X12" s="115" t="s">
        <v>266</v>
      </c>
      <c r="Y12" s="198"/>
      <c r="Z12" s="1144"/>
      <c r="AA12" s="268"/>
      <c r="AB12" s="74"/>
      <c r="AC12" s="74"/>
      <c r="AD12" s="74"/>
      <c r="AE12" s="74"/>
      <c r="AF12" s="74"/>
    </row>
    <row r="13" spans="1:32" s="108" customFormat="1" ht="16.5" customHeight="1">
      <c r="A13" s="1166"/>
      <c r="B13" s="109">
        <v>6</v>
      </c>
      <c r="C13" s="1178" t="s">
        <v>613</v>
      </c>
      <c r="D13" s="1179"/>
      <c r="E13" s="1179"/>
      <c r="F13" s="1179"/>
      <c r="G13" s="1179"/>
      <c r="H13" s="1180"/>
      <c r="I13" s="198"/>
      <c r="J13" s="123">
        <v>6</v>
      </c>
      <c r="K13" s="1065" t="s">
        <v>634</v>
      </c>
      <c r="L13" s="1066"/>
      <c r="M13" s="1066"/>
      <c r="N13" s="1066"/>
      <c r="O13" s="1066"/>
      <c r="P13" s="1067"/>
      <c r="Q13" s="256"/>
      <c r="R13" s="260"/>
      <c r="S13" s="191"/>
      <c r="T13" s="192"/>
      <c r="U13" s="193"/>
      <c r="V13" s="261"/>
      <c r="W13" s="262"/>
      <c r="X13" s="196"/>
      <c r="Y13" s="254"/>
      <c r="Z13" s="1144"/>
      <c r="AA13" s="268"/>
      <c r="AB13" s="74"/>
      <c r="AC13" s="74"/>
      <c r="AD13" s="74"/>
      <c r="AE13" s="74"/>
      <c r="AF13" s="74"/>
    </row>
    <row r="14" spans="1:32" s="108" customFormat="1" ht="16.5" customHeight="1">
      <c r="A14" s="1166"/>
      <c r="B14" s="109">
        <v>7</v>
      </c>
      <c r="C14" s="843" t="s">
        <v>589</v>
      </c>
      <c r="D14" s="137"/>
      <c r="E14" s="861">
        <v>2400</v>
      </c>
      <c r="F14" s="129"/>
      <c r="G14" s="844"/>
      <c r="H14" s="845" t="s">
        <v>590</v>
      </c>
      <c r="I14" s="254"/>
      <c r="J14" s="123">
        <v>7</v>
      </c>
      <c r="K14" s="124" t="s">
        <v>274</v>
      </c>
      <c r="L14" s="111" t="s">
        <v>263</v>
      </c>
      <c r="M14" s="827">
        <v>2250</v>
      </c>
      <c r="N14" s="119"/>
      <c r="O14" s="259"/>
      <c r="P14" s="115" t="s">
        <v>94</v>
      </c>
      <c r="Q14" s="256"/>
      <c r="R14" s="1150"/>
      <c r="S14" s="1151"/>
      <c r="T14" s="1151"/>
      <c r="U14" s="1151"/>
      <c r="V14" s="1151"/>
      <c r="W14" s="1151"/>
      <c r="X14" s="1152"/>
      <c r="Y14" s="254"/>
      <c r="Z14" s="1144"/>
      <c r="AA14" s="268"/>
      <c r="AB14" s="74"/>
      <c r="AC14" s="74"/>
      <c r="AD14" s="74"/>
      <c r="AE14" s="74"/>
      <c r="AF14" s="74"/>
    </row>
    <row r="15" spans="1:32" s="108" customFormat="1" ht="16.5" customHeight="1">
      <c r="A15" s="1166"/>
      <c r="B15" s="109">
        <v>8</v>
      </c>
      <c r="C15" s="124" t="s">
        <v>296</v>
      </c>
      <c r="D15" s="111"/>
      <c r="E15" s="837">
        <v>1600</v>
      </c>
      <c r="F15" s="129"/>
      <c r="G15" s="258"/>
      <c r="H15" s="266" t="s">
        <v>285</v>
      </c>
      <c r="I15" s="254"/>
      <c r="J15" s="123">
        <v>8</v>
      </c>
      <c r="K15" s="124" t="s">
        <v>306</v>
      </c>
      <c r="L15" s="111" t="s">
        <v>263</v>
      </c>
      <c r="M15" s="827">
        <v>2800</v>
      </c>
      <c r="N15" s="119"/>
      <c r="O15" s="882"/>
      <c r="P15" s="115" t="s">
        <v>264</v>
      </c>
      <c r="Q15" s="256"/>
      <c r="R15" s="960"/>
      <c r="S15" s="956"/>
      <c r="T15" s="957"/>
      <c r="U15" s="958"/>
      <c r="V15" s="263"/>
      <c r="W15" s="959"/>
      <c r="X15" s="961"/>
      <c r="Y15" s="254"/>
      <c r="Z15" s="1144"/>
      <c r="AA15" s="268"/>
      <c r="AB15" s="74"/>
      <c r="AC15" s="74"/>
      <c r="AD15" s="74"/>
      <c r="AE15" s="74"/>
      <c r="AF15" s="74"/>
    </row>
    <row r="16" spans="1:32" s="108" customFormat="1" ht="16.5" customHeight="1">
      <c r="A16" s="1166"/>
      <c r="B16" s="109">
        <v>9</v>
      </c>
      <c r="C16" s="124" t="s">
        <v>362</v>
      </c>
      <c r="D16" s="111"/>
      <c r="E16" s="837">
        <v>1700</v>
      </c>
      <c r="F16" s="129"/>
      <c r="G16" s="247"/>
      <c r="H16" s="121" t="s">
        <v>285</v>
      </c>
      <c r="I16" s="254"/>
      <c r="J16" s="109">
        <v>9</v>
      </c>
      <c r="K16" s="124" t="s">
        <v>366</v>
      </c>
      <c r="L16" s="111" t="s">
        <v>263</v>
      </c>
      <c r="M16" s="827">
        <v>1250</v>
      </c>
      <c r="N16" s="119"/>
      <c r="O16" s="250"/>
      <c r="P16" s="115" t="s">
        <v>264</v>
      </c>
      <c r="Q16" s="256"/>
      <c r="R16" s="960"/>
      <c r="S16" s="956"/>
      <c r="T16" s="957"/>
      <c r="U16" s="958"/>
      <c r="V16" s="263"/>
      <c r="W16" s="959"/>
      <c r="X16" s="961"/>
      <c r="Y16" s="254"/>
      <c r="Z16" s="1144"/>
      <c r="AA16" s="268"/>
      <c r="AB16" s="74"/>
      <c r="AC16" s="74"/>
      <c r="AD16" s="74"/>
      <c r="AE16" s="74"/>
      <c r="AF16" s="74"/>
    </row>
    <row r="17" spans="1:32" s="108" customFormat="1" ht="16.5" customHeight="1">
      <c r="A17" s="1166"/>
      <c r="B17" s="109">
        <v>10</v>
      </c>
      <c r="C17" s="124" t="s">
        <v>358</v>
      </c>
      <c r="D17" s="134"/>
      <c r="E17" s="862">
        <v>1650</v>
      </c>
      <c r="F17" s="129"/>
      <c r="G17" s="247"/>
      <c r="H17" s="115" t="s">
        <v>363</v>
      </c>
      <c r="I17" s="198"/>
      <c r="J17" s="156">
        <v>10</v>
      </c>
      <c r="K17" s="1065" t="s">
        <v>635</v>
      </c>
      <c r="L17" s="1066"/>
      <c r="M17" s="1066"/>
      <c r="N17" s="1066"/>
      <c r="O17" s="1066"/>
      <c r="P17" s="1067"/>
      <c r="Q17" s="256"/>
      <c r="R17" s="960"/>
      <c r="S17" s="956"/>
      <c r="T17" s="957"/>
      <c r="U17" s="958"/>
      <c r="V17" s="263"/>
      <c r="W17" s="959"/>
      <c r="X17" s="961"/>
      <c r="Y17" s="254"/>
      <c r="Z17" s="1144"/>
      <c r="AA17" s="268"/>
      <c r="AB17" s="74"/>
      <c r="AC17" s="74"/>
      <c r="AD17" s="74"/>
      <c r="AE17" s="74"/>
      <c r="AF17" s="74"/>
    </row>
    <row r="18" spans="1:32" s="108" customFormat="1" ht="16.5" customHeight="1">
      <c r="A18" s="1166"/>
      <c r="B18" s="109">
        <v>11</v>
      </c>
      <c r="C18" s="124" t="s">
        <v>278</v>
      </c>
      <c r="D18" s="134"/>
      <c r="E18" s="837">
        <v>1200</v>
      </c>
      <c r="F18" s="129"/>
      <c r="G18" s="258"/>
      <c r="H18" s="115" t="s">
        <v>266</v>
      </c>
      <c r="I18" s="254"/>
      <c r="J18" s="123">
        <v>11</v>
      </c>
      <c r="K18" s="273" t="s">
        <v>369</v>
      </c>
      <c r="L18" s="111" t="s">
        <v>263</v>
      </c>
      <c r="M18" s="864">
        <v>1850</v>
      </c>
      <c r="N18" s="119"/>
      <c r="O18" s="250"/>
      <c r="P18" s="274" t="s">
        <v>289</v>
      </c>
      <c r="Q18" s="269"/>
      <c r="R18" s="960"/>
      <c r="S18" s="956"/>
      <c r="T18" s="957"/>
      <c r="U18" s="958"/>
      <c r="V18" s="263"/>
      <c r="W18" s="959"/>
      <c r="X18" s="961"/>
      <c r="Y18" s="254"/>
      <c r="Z18" s="1144"/>
      <c r="AA18" s="268"/>
      <c r="AB18" s="74"/>
      <c r="AC18" s="74"/>
      <c r="AD18" s="74"/>
      <c r="AE18" s="74"/>
      <c r="AF18" s="74"/>
    </row>
    <row r="19" spans="1:32" s="108" customFormat="1" ht="16.5" customHeight="1">
      <c r="A19" s="1166"/>
      <c r="B19" s="109">
        <v>12</v>
      </c>
      <c r="C19" s="124" t="s">
        <v>364</v>
      </c>
      <c r="D19" s="253"/>
      <c r="E19" s="837">
        <v>900</v>
      </c>
      <c r="F19" s="129"/>
      <c r="G19" s="258"/>
      <c r="H19" s="115" t="s">
        <v>289</v>
      </c>
      <c r="I19" s="254"/>
      <c r="J19" s="123">
        <v>12</v>
      </c>
      <c r="K19" s="276" t="s">
        <v>371</v>
      </c>
      <c r="L19" s="111" t="s">
        <v>263</v>
      </c>
      <c r="M19" s="827">
        <v>2400</v>
      </c>
      <c r="N19" s="119"/>
      <c r="O19" s="250"/>
      <c r="P19" s="115" t="s">
        <v>264</v>
      </c>
      <c r="Q19" s="269"/>
      <c r="R19" s="960"/>
      <c r="S19" s="956"/>
      <c r="T19" s="957"/>
      <c r="U19" s="958"/>
      <c r="V19" s="263"/>
      <c r="W19" s="959"/>
      <c r="X19" s="961"/>
      <c r="Y19" s="179"/>
      <c r="Z19" s="1144"/>
      <c r="AA19" s="268"/>
      <c r="AB19" s="74"/>
      <c r="AC19" s="74"/>
      <c r="AD19" s="74"/>
      <c r="AE19" s="74"/>
      <c r="AF19" s="74"/>
    </row>
    <row r="20" spans="1:32" s="108" customFormat="1" ht="16.5" customHeight="1">
      <c r="A20" s="1166"/>
      <c r="B20" s="109">
        <v>13</v>
      </c>
      <c r="C20" s="124" t="s">
        <v>365</v>
      </c>
      <c r="D20" s="111"/>
      <c r="E20" s="112">
        <v>3500</v>
      </c>
      <c r="F20" s="129"/>
      <c r="G20" s="247"/>
      <c r="H20" s="115" t="s">
        <v>361</v>
      </c>
      <c r="I20" s="254"/>
      <c r="J20" s="123">
        <v>13</v>
      </c>
      <c r="K20" s="276" t="s">
        <v>358</v>
      </c>
      <c r="L20" s="373" t="s">
        <v>263</v>
      </c>
      <c r="M20" s="827">
        <v>3400</v>
      </c>
      <c r="N20" s="119"/>
      <c r="O20" s="250"/>
      <c r="P20" s="115" t="s">
        <v>289</v>
      </c>
      <c r="Q20" s="256"/>
      <c r="R20" s="960"/>
      <c r="S20" s="956"/>
      <c r="T20" s="957"/>
      <c r="U20" s="958"/>
      <c r="V20" s="263"/>
      <c r="W20" s="959"/>
      <c r="X20" s="961"/>
      <c r="Y20" s="179"/>
      <c r="Z20" s="1144"/>
      <c r="AA20" s="268"/>
      <c r="AB20" s="74"/>
      <c r="AC20" s="74"/>
      <c r="AD20" s="74"/>
      <c r="AE20" s="74"/>
      <c r="AF20" s="74"/>
    </row>
    <row r="21" spans="1:32" s="108" customFormat="1" ht="16.5" customHeight="1">
      <c r="A21" s="1166"/>
      <c r="B21" s="109">
        <v>14</v>
      </c>
      <c r="C21" s="124" t="s">
        <v>306</v>
      </c>
      <c r="D21" s="111"/>
      <c r="E21" s="827">
        <v>2150</v>
      </c>
      <c r="F21" s="129"/>
      <c r="G21" s="247"/>
      <c r="H21" s="115" t="s">
        <v>264</v>
      </c>
      <c r="I21" s="254"/>
      <c r="J21" s="123">
        <v>14</v>
      </c>
      <c r="K21" s="794" t="s">
        <v>373</v>
      </c>
      <c r="L21" s="373" t="s">
        <v>263</v>
      </c>
      <c r="M21" s="883">
        <v>1700</v>
      </c>
      <c r="N21" s="135"/>
      <c r="O21" s="884"/>
      <c r="P21" s="274" t="s">
        <v>374</v>
      </c>
      <c r="Q21" s="256"/>
      <c r="R21" s="960"/>
      <c r="S21" s="956"/>
      <c r="T21" s="957"/>
      <c r="U21" s="958"/>
      <c r="V21" s="263"/>
      <c r="W21" s="959"/>
      <c r="X21" s="961"/>
      <c r="Y21" s="179"/>
      <c r="Z21" s="1144"/>
      <c r="AA21" s="268"/>
      <c r="AB21" s="74"/>
      <c r="AC21" s="74"/>
      <c r="AD21" s="74"/>
      <c r="AE21" s="74"/>
      <c r="AF21" s="74"/>
    </row>
    <row r="22" spans="1:32" s="108" customFormat="1" ht="16.5" customHeight="1">
      <c r="A22" s="1166"/>
      <c r="B22" s="109">
        <v>15</v>
      </c>
      <c r="C22" s="124" t="s">
        <v>366</v>
      </c>
      <c r="D22" s="111"/>
      <c r="E22" s="827">
        <v>3100</v>
      </c>
      <c r="F22" s="129"/>
      <c r="G22" s="247"/>
      <c r="H22" s="115" t="s">
        <v>309</v>
      </c>
      <c r="I22" s="254"/>
      <c r="J22" s="123">
        <v>15</v>
      </c>
      <c r="K22" s="896"/>
      <c r="L22" s="192"/>
      <c r="M22" s="897"/>
      <c r="N22" s="263"/>
      <c r="O22" s="898"/>
      <c r="P22" s="899"/>
      <c r="Q22" s="256"/>
      <c r="R22" s="960"/>
      <c r="S22" s="956"/>
      <c r="T22" s="957"/>
      <c r="U22" s="958"/>
      <c r="V22" s="263"/>
      <c r="W22" s="959"/>
      <c r="X22" s="961"/>
      <c r="Y22" s="179"/>
      <c r="Z22" s="1144"/>
      <c r="AA22" s="268"/>
      <c r="AB22" s="74"/>
      <c r="AC22" s="74"/>
      <c r="AD22" s="74"/>
      <c r="AE22" s="74"/>
      <c r="AF22" s="74"/>
    </row>
    <row r="23" spans="1:32" s="108" customFormat="1" ht="16.5" customHeight="1">
      <c r="A23" s="1166"/>
      <c r="B23" s="109">
        <v>16</v>
      </c>
      <c r="C23" s="124" t="s">
        <v>368</v>
      </c>
      <c r="D23" s="111" t="s">
        <v>263</v>
      </c>
      <c r="E23" s="112">
        <v>2050</v>
      </c>
      <c r="F23" s="129"/>
      <c r="G23" s="247"/>
      <c r="H23" s="115" t="s">
        <v>367</v>
      </c>
      <c r="I23" s="254"/>
      <c r="J23" s="123">
        <v>16</v>
      </c>
      <c r="K23" s="900"/>
      <c r="L23" s="198"/>
      <c r="M23" s="901"/>
      <c r="N23" s="263"/>
      <c r="O23" s="902"/>
      <c r="P23" s="265"/>
      <c r="Q23" s="256"/>
      <c r="R23" s="955"/>
      <c r="S23" s="271"/>
      <c r="T23" s="176"/>
      <c r="U23" s="272"/>
      <c r="V23" s="180"/>
      <c r="W23" s="183"/>
      <c r="X23" s="275"/>
      <c r="Y23" s="179"/>
      <c r="Z23" s="1144"/>
      <c r="AA23" s="268"/>
      <c r="AB23" s="74"/>
      <c r="AC23" s="74"/>
      <c r="AD23" s="74"/>
      <c r="AE23" s="74"/>
      <c r="AF23" s="74"/>
    </row>
    <row r="24" spans="1:32" s="108" customFormat="1" ht="16.5" customHeight="1">
      <c r="A24" s="1166"/>
      <c r="B24" s="109">
        <v>17</v>
      </c>
      <c r="C24" s="124" t="s">
        <v>370</v>
      </c>
      <c r="D24" s="111"/>
      <c r="E24" s="112">
        <v>1800</v>
      </c>
      <c r="F24" s="113"/>
      <c r="G24" s="258"/>
      <c r="H24" s="251" t="s">
        <v>266</v>
      </c>
      <c r="I24" s="254"/>
      <c r="J24" s="123">
        <v>17</v>
      </c>
      <c r="K24" s="900"/>
      <c r="L24" s="198"/>
      <c r="M24" s="901"/>
      <c r="N24" s="263"/>
      <c r="O24" s="902"/>
      <c r="P24" s="265"/>
      <c r="Q24" s="256"/>
      <c r="R24" s="955"/>
      <c r="S24" s="271"/>
      <c r="T24" s="176"/>
      <c r="U24" s="272"/>
      <c r="V24" s="180"/>
      <c r="W24" s="183"/>
      <c r="X24" s="275"/>
      <c r="Y24" s="179"/>
      <c r="Z24" s="1144"/>
      <c r="AA24" s="268"/>
      <c r="AB24" s="74"/>
      <c r="AC24" s="74"/>
      <c r="AD24" s="74"/>
      <c r="AE24" s="74"/>
      <c r="AF24" s="74"/>
    </row>
    <row r="25" spans="1:32" s="108" customFormat="1" ht="16.5" customHeight="1">
      <c r="A25" s="1166"/>
      <c r="B25" s="123">
        <v>18</v>
      </c>
      <c r="C25" s="277" t="s">
        <v>372</v>
      </c>
      <c r="D25" s="111"/>
      <c r="E25" s="112">
        <v>1300</v>
      </c>
      <c r="F25" s="135"/>
      <c r="G25" s="278"/>
      <c r="H25" s="279" t="s">
        <v>261</v>
      </c>
      <c r="I25" s="254"/>
      <c r="J25" s="123">
        <v>18</v>
      </c>
      <c r="K25" s="900"/>
      <c r="L25" s="198"/>
      <c r="M25" s="901"/>
      <c r="N25" s="263"/>
      <c r="O25" s="902"/>
      <c r="P25" s="265"/>
      <c r="Q25" s="280"/>
      <c r="R25" s="270"/>
      <c r="S25" s="271"/>
      <c r="T25" s="176"/>
      <c r="U25" s="272"/>
      <c r="V25" s="180"/>
      <c r="W25" s="183"/>
      <c r="X25" s="265"/>
      <c r="Y25" s="179"/>
      <c r="Z25" s="1144"/>
      <c r="AA25" s="268"/>
      <c r="AB25" s="74"/>
      <c r="AC25" s="74"/>
      <c r="AD25" s="74"/>
      <c r="AE25" s="74"/>
      <c r="AF25" s="74"/>
    </row>
    <row r="26" spans="1:32" s="108" customFormat="1" ht="16.5" customHeight="1">
      <c r="A26" s="1166"/>
      <c r="B26" s="260"/>
      <c r="C26" s="281"/>
      <c r="D26" s="192"/>
      <c r="E26" s="193"/>
      <c r="F26" s="263"/>
      <c r="G26" s="262"/>
      <c r="H26" s="141"/>
      <c r="I26" s="254"/>
      <c r="J26" s="260">
        <v>19</v>
      </c>
      <c r="K26" s="900"/>
      <c r="L26" s="198"/>
      <c r="M26" s="901"/>
      <c r="N26" s="263"/>
      <c r="O26" s="902"/>
      <c r="P26" s="265"/>
      <c r="Q26" s="256"/>
      <c r="R26" s="270"/>
      <c r="S26" s="271"/>
      <c r="T26" s="176"/>
      <c r="U26" s="272"/>
      <c r="V26" s="180"/>
      <c r="W26" s="183"/>
      <c r="X26" s="265"/>
      <c r="Y26" s="179"/>
      <c r="Z26" s="1144"/>
      <c r="AA26" s="268"/>
      <c r="AB26" s="74"/>
      <c r="AC26" s="74"/>
      <c r="AD26" s="74"/>
      <c r="AE26" s="74"/>
      <c r="AF26" s="74"/>
    </row>
    <row r="27" spans="1:32" s="108" customFormat="1" ht="16.5" customHeight="1">
      <c r="A27" s="1166"/>
      <c r="B27" s="143"/>
      <c r="C27" s="140"/>
      <c r="D27" s="140"/>
      <c r="E27" s="140"/>
      <c r="F27" s="140"/>
      <c r="G27" s="140"/>
      <c r="H27" s="145"/>
      <c r="I27" s="254"/>
      <c r="J27" s="852">
        <v>20</v>
      </c>
      <c r="K27" s="900"/>
      <c r="L27" s="198"/>
      <c r="M27" s="901"/>
      <c r="N27" s="263"/>
      <c r="O27" s="902"/>
      <c r="P27" s="265"/>
      <c r="Q27" s="256"/>
      <c r="R27" s="270"/>
      <c r="S27" s="271"/>
      <c r="T27" s="176"/>
      <c r="U27" s="52"/>
      <c r="V27" s="180"/>
      <c r="W27" s="183"/>
      <c r="X27" s="265"/>
      <c r="Y27" s="179"/>
      <c r="Z27" s="1144"/>
      <c r="AA27" s="268"/>
      <c r="AB27" s="74"/>
      <c r="AC27" s="74"/>
      <c r="AD27" s="74"/>
      <c r="AE27" s="74"/>
      <c r="AF27" s="74"/>
    </row>
    <row r="28" spans="1:32" s="108" customFormat="1" ht="16.5" customHeight="1">
      <c r="A28" s="1166"/>
      <c r="B28" s="143"/>
      <c r="C28" s="140"/>
      <c r="D28" s="140"/>
      <c r="E28" s="140"/>
      <c r="F28" s="140"/>
      <c r="G28" s="140"/>
      <c r="H28" s="145"/>
      <c r="I28" s="254"/>
      <c r="J28" s="852">
        <v>21</v>
      </c>
      <c r="K28" s="900"/>
      <c r="L28" s="198"/>
      <c r="M28" s="901"/>
      <c r="N28" s="263"/>
      <c r="O28" s="890"/>
      <c r="P28" s="265"/>
      <c r="Q28" s="256"/>
      <c r="R28" s="270"/>
      <c r="S28" s="271"/>
      <c r="T28" s="176"/>
      <c r="U28" s="52"/>
      <c r="V28" s="180"/>
      <c r="W28" s="183"/>
      <c r="X28" s="265"/>
      <c r="Y28" s="179"/>
      <c r="Z28" s="1144"/>
      <c r="AA28" s="268"/>
      <c r="AB28" s="74"/>
      <c r="AC28" s="74"/>
      <c r="AD28" s="74"/>
      <c r="AE28" s="74"/>
      <c r="AF28" s="74"/>
    </row>
    <row r="29" spans="1:32" s="108" customFormat="1" ht="16.5" customHeight="1">
      <c r="A29" s="1166"/>
      <c r="B29" s="143"/>
      <c r="C29" s="140"/>
      <c r="D29" s="140"/>
      <c r="E29" s="140"/>
      <c r="F29" s="140"/>
      <c r="G29" s="140"/>
      <c r="H29" s="145"/>
      <c r="I29" s="254"/>
      <c r="J29" s="856">
        <v>22</v>
      </c>
      <c r="K29" s="889"/>
      <c r="L29" s="198"/>
      <c r="M29" s="901"/>
      <c r="N29" s="263"/>
      <c r="O29" s="890"/>
      <c r="P29" s="265"/>
      <c r="Q29" s="256"/>
      <c r="R29" s="270"/>
      <c r="S29" s="271"/>
      <c r="T29" s="176"/>
      <c r="U29" s="52"/>
      <c r="V29" s="180"/>
      <c r="W29" s="183"/>
      <c r="X29" s="265"/>
      <c r="Y29" s="179"/>
      <c r="Z29" s="1144"/>
      <c r="AA29" s="268"/>
      <c r="AB29" s="74"/>
      <c r="AC29" s="74"/>
      <c r="AD29" s="74"/>
      <c r="AE29" s="74"/>
      <c r="AF29" s="74"/>
    </row>
    <row r="30" spans="1:32" s="108" customFormat="1" ht="16.5" customHeight="1">
      <c r="A30" s="1166"/>
      <c r="B30" s="282"/>
      <c r="C30" s="171"/>
      <c r="D30" s="283"/>
      <c r="E30" s="183"/>
      <c r="F30" s="284"/>
      <c r="G30" s="183"/>
      <c r="H30" s="285"/>
      <c r="I30" s="254"/>
      <c r="J30" s="852">
        <v>23</v>
      </c>
      <c r="K30" s="900"/>
      <c r="L30" s="198"/>
      <c r="M30" s="901"/>
      <c r="N30" s="263"/>
      <c r="O30" s="890"/>
      <c r="P30" s="265"/>
      <c r="Q30" s="127"/>
      <c r="R30" s="270"/>
      <c r="S30" s="171"/>
      <c r="T30" s="71"/>
      <c r="U30" s="272"/>
      <c r="V30" s="180"/>
      <c r="W30" s="183"/>
      <c r="X30" s="265"/>
      <c r="Y30" s="179"/>
      <c r="Z30" s="1144"/>
      <c r="AA30" s="268"/>
      <c r="AB30" s="74"/>
      <c r="AC30" s="74"/>
      <c r="AD30" s="74"/>
      <c r="AE30" s="74"/>
      <c r="AF30" s="74"/>
    </row>
    <row r="31" spans="1:32" s="108" customFormat="1" ht="16.5" customHeight="1">
      <c r="A31" s="1166"/>
      <c r="B31" s="286"/>
      <c r="C31" s="287"/>
      <c r="D31" s="157"/>
      <c r="E31" s="103"/>
      <c r="F31" s="180"/>
      <c r="G31" s="288"/>
      <c r="H31" s="267"/>
      <c r="I31" s="289"/>
      <c r="J31" s="856">
        <v>24</v>
      </c>
      <c r="K31" s="136"/>
      <c r="L31" s="200"/>
      <c r="M31" s="903"/>
      <c r="N31" s="892"/>
      <c r="O31" s="893"/>
      <c r="P31" s="267"/>
      <c r="Q31" s="127"/>
      <c r="R31" s="290"/>
      <c r="S31" s="291"/>
      <c r="T31" s="292"/>
      <c r="U31" s="293"/>
      <c r="V31" s="858"/>
      <c r="W31" s="206"/>
      <c r="X31" s="267"/>
      <c r="Y31" s="179"/>
      <c r="Z31" s="1144"/>
      <c r="AA31" s="268"/>
      <c r="AB31" s="74"/>
      <c r="AC31" s="74"/>
      <c r="AD31" s="74"/>
      <c r="AE31" s="74"/>
      <c r="AF31" s="74"/>
    </row>
    <row r="32" spans="1:34" s="108" customFormat="1" ht="16.5" customHeight="1">
      <c r="A32" s="1167"/>
      <c r="B32" s="1176" t="s">
        <v>375</v>
      </c>
      <c r="C32" s="1176"/>
      <c r="D32" s="1145">
        <f>SUM(E8:E26)</f>
        <v>30250</v>
      </c>
      <c r="E32" s="1145"/>
      <c r="F32" s="167">
        <f>SUM(F8:F26)</f>
        <v>0</v>
      </c>
      <c r="G32" s="294"/>
      <c r="H32" s="295"/>
      <c r="I32" s="296"/>
      <c r="J32" s="1146" t="s">
        <v>376</v>
      </c>
      <c r="K32" s="1146"/>
      <c r="L32" s="1147">
        <f>SUM(M8:M31)</f>
        <v>29800</v>
      </c>
      <c r="M32" s="1148"/>
      <c r="N32" s="297">
        <f>SUM(N8:N31)</f>
        <v>0</v>
      </c>
      <c r="O32" s="850"/>
      <c r="P32" s="851"/>
      <c r="Q32" s="204"/>
      <c r="R32" s="1149" t="s">
        <v>377</v>
      </c>
      <c r="S32" s="1146"/>
      <c r="T32" s="1177">
        <f>SUM(U8:U31)</f>
        <v>4220</v>
      </c>
      <c r="U32" s="1177"/>
      <c r="V32" s="297">
        <f>SUM(V8:V31)</f>
        <v>0</v>
      </c>
      <c r="W32" s="298"/>
      <c r="X32" s="147"/>
      <c r="Y32" s="299"/>
      <c r="Z32" s="1144"/>
      <c r="AA32" s="268"/>
      <c r="AB32" s="74"/>
      <c r="AC32" s="74"/>
      <c r="AD32" s="74"/>
      <c r="AE32" s="74"/>
      <c r="AF32" s="74"/>
      <c r="AG32" s="74"/>
      <c r="AH32" s="74"/>
    </row>
    <row r="33" spans="1:40" s="108" customFormat="1" ht="11.25" customHeight="1">
      <c r="A33" s="300" t="s">
        <v>378</v>
      </c>
      <c r="B33" s="301"/>
      <c r="C33" s="301"/>
      <c r="D33" s="301"/>
      <c r="E33" s="301"/>
      <c r="F33" s="301"/>
      <c r="G33" s="301"/>
      <c r="H33" s="301"/>
      <c r="I33" s="301"/>
      <c r="J33" s="144"/>
      <c r="K33" s="140"/>
      <c r="M33" s="302"/>
      <c r="N33" s="302"/>
      <c r="O33" s="302"/>
      <c r="P33" s="302"/>
      <c r="Q33" s="221"/>
      <c r="R33" s="303" t="s">
        <v>379</v>
      </c>
      <c r="V33" s="303"/>
      <c r="W33" s="304"/>
      <c r="X33" s="214"/>
      <c r="Y33" s="304"/>
      <c r="Z33" s="223"/>
      <c r="AA33" s="140"/>
      <c r="AE33" s="74"/>
      <c r="AF33" s="74"/>
      <c r="AG33" s="74"/>
      <c r="AH33" s="74"/>
      <c r="AI33" s="74"/>
      <c r="AJ33" s="74"/>
      <c r="AK33" s="74"/>
      <c r="AL33" s="74"/>
      <c r="AM33" s="74"/>
      <c r="AN33" s="74"/>
    </row>
    <row r="34" spans="1:40" s="108" customFormat="1" ht="11.25" customHeight="1">
      <c r="A34" s="52" t="s">
        <v>380</v>
      </c>
      <c r="B34" s="305"/>
      <c r="C34" s="305"/>
      <c r="D34" s="305"/>
      <c r="E34" s="305"/>
      <c r="F34" s="305"/>
      <c r="G34" s="305"/>
      <c r="H34" s="305"/>
      <c r="I34" s="305"/>
      <c r="J34" s="305"/>
      <c r="K34" s="815" t="s">
        <v>700</v>
      </c>
      <c r="L34" s="140"/>
      <c r="M34" s="302"/>
      <c r="N34" s="302"/>
      <c r="O34" s="302"/>
      <c r="P34" s="302"/>
      <c r="Q34" s="303"/>
      <c r="R34" s="306"/>
      <c r="S34" s="306"/>
      <c r="T34" s="306"/>
      <c r="U34" s="306"/>
      <c r="V34" s="304"/>
      <c r="W34" s="304"/>
      <c r="X34" s="214"/>
      <c r="Y34" s="223"/>
      <c r="Z34" s="223"/>
      <c r="AE34" s="224"/>
      <c r="AF34" s="224"/>
      <c r="AG34" s="224"/>
      <c r="AH34" s="224"/>
      <c r="AI34" s="224"/>
      <c r="AJ34" s="224"/>
      <c r="AK34" s="224"/>
      <c r="AL34" s="224"/>
      <c r="AM34" s="224"/>
      <c r="AN34" s="224"/>
    </row>
    <row r="35" spans="1:40" s="108" customFormat="1" ht="11.25" customHeight="1">
      <c r="A35" s="52" t="s">
        <v>381</v>
      </c>
      <c r="G35" s="305"/>
      <c r="H35" s="305"/>
      <c r="I35" s="305"/>
      <c r="J35" s="305"/>
      <c r="K35" s="815"/>
      <c r="L35" s="301"/>
      <c r="M35" s="301"/>
      <c r="N35" s="301"/>
      <c r="O35" s="301"/>
      <c r="P35" s="301"/>
      <c r="Q35" s="140"/>
      <c r="U35" s="223"/>
      <c r="V35" s="71"/>
      <c r="W35" s="72"/>
      <c r="X35" s="72"/>
      <c r="Y35" s="75"/>
      <c r="Z35" s="75"/>
      <c r="AA35" s="74"/>
      <c r="AB35" s="74"/>
      <c r="AC35" s="74"/>
      <c r="AD35" s="74"/>
      <c r="AE35" s="74"/>
      <c r="AF35" s="74"/>
      <c r="AG35" s="74"/>
      <c r="AH35" s="74"/>
      <c r="AI35" s="74"/>
      <c r="AJ35" s="74"/>
      <c r="AK35" s="74"/>
      <c r="AL35" s="74"/>
      <c r="AM35" s="74"/>
      <c r="AN35" s="74"/>
    </row>
    <row r="36" spans="1:11" ht="12" customHeight="1">
      <c r="A36" s="829" t="s">
        <v>612</v>
      </c>
      <c r="K36" s="815"/>
    </row>
    <row r="37" ht="12" customHeight="1">
      <c r="A37" s="815"/>
    </row>
    <row r="38" ht="12" customHeight="1">
      <c r="A38" s="220" t="s">
        <v>382</v>
      </c>
    </row>
    <row r="39" ht="10.5" customHeight="1">
      <c r="A39" s="220" t="s">
        <v>329</v>
      </c>
    </row>
    <row r="40" ht="9" customHeight="1">
      <c r="A40" s="853"/>
    </row>
  </sheetData>
  <sheetProtection/>
  <mergeCells count="47">
    <mergeCell ref="U2:V2"/>
    <mergeCell ref="U3:X3"/>
    <mergeCell ref="A1:B1"/>
    <mergeCell ref="D1:F1"/>
    <mergeCell ref="G1:K1"/>
    <mergeCell ref="P1:Q2"/>
    <mergeCell ref="R1:T2"/>
    <mergeCell ref="W1:X1"/>
    <mergeCell ref="C2:F3"/>
    <mergeCell ref="W2:X2"/>
    <mergeCell ref="U1:V1"/>
    <mergeCell ref="A4:B4"/>
    <mergeCell ref="D4:K4"/>
    <mergeCell ref="L4:M4"/>
    <mergeCell ref="N4:P4"/>
    <mergeCell ref="A3:B3"/>
    <mergeCell ref="R3:T3"/>
    <mergeCell ref="G2:K3"/>
    <mergeCell ref="L2:N3"/>
    <mergeCell ref="O2:O3"/>
    <mergeCell ref="A6:A32"/>
    <mergeCell ref="B6:H6"/>
    <mergeCell ref="J6:P6"/>
    <mergeCell ref="R6:X6"/>
    <mergeCell ref="B32:C32"/>
    <mergeCell ref="T32:U32"/>
    <mergeCell ref="C13:H13"/>
    <mergeCell ref="K13:P13"/>
    <mergeCell ref="K17:P17"/>
    <mergeCell ref="S8:W8"/>
    <mergeCell ref="Q4:T4"/>
    <mergeCell ref="U4:X5"/>
    <mergeCell ref="D5:F5"/>
    <mergeCell ref="H5:K5"/>
    <mergeCell ref="L5:M5"/>
    <mergeCell ref="N5:P5"/>
    <mergeCell ref="Q5:T5"/>
    <mergeCell ref="Z6:Z32"/>
    <mergeCell ref="D7:E7"/>
    <mergeCell ref="L7:M7"/>
    <mergeCell ref="T7:U7"/>
    <mergeCell ref="D32:E32"/>
    <mergeCell ref="J32:K32"/>
    <mergeCell ref="L32:M32"/>
    <mergeCell ref="R32:S32"/>
    <mergeCell ref="S9:W9"/>
    <mergeCell ref="R14:X14"/>
  </mergeCells>
  <conditionalFormatting sqref="F32 N32">
    <cfRule type="expression" priority="11" dxfId="0" stopIfTrue="1">
      <formula>D32&lt;F32</formula>
    </cfRule>
  </conditionalFormatting>
  <conditionalFormatting sqref="V10:V13">
    <cfRule type="expression" priority="12" dxfId="0" stopIfTrue="1">
      <formula>U10&lt;V10</formula>
    </cfRule>
  </conditionalFormatting>
  <conditionalFormatting sqref="V32">
    <cfRule type="expression" priority="13" dxfId="0" stopIfTrue="1">
      <formula>T32&lt;V32</formula>
    </cfRule>
  </conditionalFormatting>
  <conditionalFormatting sqref="F8:F12 F15:F25">
    <cfRule type="expression" priority="14" dxfId="0" stopIfTrue="1">
      <formula>E8&lt;F8</formula>
    </cfRule>
  </conditionalFormatting>
  <conditionalFormatting sqref="N8">
    <cfRule type="expression" priority="15" dxfId="0" stopIfTrue="1">
      <formula>M8&lt;N8</formula>
    </cfRule>
  </conditionalFormatting>
  <conditionalFormatting sqref="F14">
    <cfRule type="expression" priority="9" dxfId="0" stopIfTrue="1">
      <formula>E14&lt;F14</formula>
    </cfRule>
  </conditionalFormatting>
  <conditionalFormatting sqref="N18:N31 N14:N16 N9:N12">
    <cfRule type="expression" priority="3" dxfId="0" stopIfTrue="1">
      <formula>M9&lt;N9</formula>
    </cfRule>
  </conditionalFormatting>
  <conditionalFormatting sqref="V15:V22">
    <cfRule type="expression" priority="1" dxfId="0" stopIfTrue="1">
      <formula>U15&lt;V15</formula>
    </cfRule>
  </conditionalFormatting>
  <dataValidations count="1">
    <dataValidation allowBlank="1" showInputMessage="1" showErrorMessage="1" imeMode="off" sqref="E14:E16 D5:F5 F8:F12 E20:E26 E10:E11 D31:D32 D1:F1 N1 L32:N32 E32:F32 O2:O3 R1:T3 U2:X2 U4:X5 T32:V32 H5:K5 M14:M16 N16 F14:F26 M8:N10 N18:N31 M18:M21 N14 M11:M12 U10:V13 U15:V22"/>
  </dataValidations>
  <printOptions horizontalCentered="1"/>
  <pageMargins left="0.3937007874015748" right="0" top="0.24" bottom="0" header="0.25" footer="0.1968503937007874"/>
  <pageSetup horizontalDpi="300" verticalDpi="300" orientation="landscape" paperSize="9" scale="99" r:id="rId2"/>
  <drawing r:id="rId1"/>
</worksheet>
</file>

<file path=xl/worksheets/sheet5.xml><?xml version="1.0" encoding="utf-8"?>
<worksheet xmlns="http://schemas.openxmlformats.org/spreadsheetml/2006/main" xmlns:r="http://schemas.openxmlformats.org/officeDocument/2006/relationships">
  <dimension ref="A1:AN35"/>
  <sheetViews>
    <sheetView showGridLines="0" showZeros="0" view="pageBreakPreview" zoomScaleSheetLayoutView="100" zoomScalePageLayoutView="0" workbookViewId="0" topLeftCell="A1">
      <selection activeCell="A3" sqref="A3:B3"/>
    </sheetView>
  </sheetViews>
  <sheetFormatPr defaultColWidth="9.00390625" defaultRowHeight="13.5"/>
  <cols>
    <col min="1" max="1" width="3.375" style="108" customWidth="1"/>
    <col min="2" max="2" width="2.875" style="108" customWidth="1"/>
    <col min="3" max="3" width="8.625" style="108" customWidth="1"/>
    <col min="4" max="4" width="1.875" style="108" customWidth="1"/>
    <col min="5" max="5" width="6.375" style="108" customWidth="1"/>
    <col min="6" max="6" width="9.625" style="108" customWidth="1"/>
    <col min="7" max="7" width="8.875" style="108" customWidth="1"/>
    <col min="8" max="8" width="5.125" style="108" customWidth="1"/>
    <col min="9" max="9" width="0.875" style="108" customWidth="1"/>
    <col min="10" max="10" width="2.75390625" style="108" customWidth="1"/>
    <col min="11" max="11" width="9.375" style="108" customWidth="1"/>
    <col min="12" max="12" width="1.875" style="108" customWidth="1"/>
    <col min="13" max="13" width="6.375" style="108" customWidth="1"/>
    <col min="14" max="14" width="9.625" style="108" customWidth="1"/>
    <col min="15" max="15" width="8.875" style="108" customWidth="1"/>
    <col min="16" max="16" width="5.125" style="108" customWidth="1"/>
    <col min="17" max="17" width="0.875" style="108" customWidth="1"/>
    <col min="18" max="18" width="2.75390625" style="108" customWidth="1"/>
    <col min="19" max="19" width="8.625" style="108" customWidth="1"/>
    <col min="20" max="20" width="1.875" style="108" customWidth="1"/>
    <col min="21" max="21" width="6.375" style="108" customWidth="1"/>
    <col min="22" max="22" width="9.125" style="108" customWidth="1"/>
    <col min="23" max="23" width="8.875" style="108" customWidth="1"/>
    <col min="24" max="24" width="5.125" style="108" customWidth="1"/>
    <col min="25" max="25" width="0.875" style="74" customWidth="1"/>
    <col min="26" max="26" width="2.875" style="74" customWidth="1"/>
    <col min="27" max="16384" width="9.00390625" style="74" customWidth="1"/>
  </cols>
  <sheetData>
    <row r="1" spans="1:24" s="81" customFormat="1" ht="18" customHeight="1">
      <c r="A1" s="1134" t="str">
        <f>'市内河'!A1</f>
        <v>2024年</v>
      </c>
      <c r="B1" s="1134"/>
      <c r="C1" s="77" t="s">
        <v>383</v>
      </c>
      <c r="D1" s="1135">
        <f>'市内河'!$D$1</f>
        <v>0</v>
      </c>
      <c r="E1" s="1198"/>
      <c r="F1" s="1199"/>
      <c r="G1" s="1057" t="s">
        <v>384</v>
      </c>
      <c r="H1" s="1057"/>
      <c r="I1" s="1057"/>
      <c r="J1" s="1057"/>
      <c r="K1" s="1057"/>
      <c r="L1" s="78" t="s">
        <v>385</v>
      </c>
      <c r="M1" s="79"/>
      <c r="N1" s="228">
        <f>'市内河'!$N$1</f>
        <v>0</v>
      </c>
      <c r="O1" s="78" t="s">
        <v>386</v>
      </c>
      <c r="P1" s="1040" t="s">
        <v>387</v>
      </c>
      <c r="Q1" s="1201"/>
      <c r="R1" s="1075">
        <f>'市内河'!$R$1</f>
        <v>0</v>
      </c>
      <c r="S1" s="1235"/>
      <c r="T1" s="1236"/>
      <c r="U1" s="1063" t="s">
        <v>388</v>
      </c>
      <c r="V1" s="1064"/>
      <c r="W1" s="1044" t="s">
        <v>240</v>
      </c>
      <c r="X1" s="1044"/>
    </row>
    <row r="2" spans="1:40" s="86" customFormat="1" ht="16.5" customHeight="1">
      <c r="A2" s="230">
        <v>45383</v>
      </c>
      <c r="B2" s="83" t="s">
        <v>336</v>
      </c>
      <c r="C2" s="1239">
        <f>'市内河'!C2</f>
        <v>0</v>
      </c>
      <c r="D2" s="1240"/>
      <c r="E2" s="1240"/>
      <c r="F2" s="1240"/>
      <c r="G2" s="1082">
        <f>'市内河'!G2</f>
        <v>0</v>
      </c>
      <c r="H2" s="1082"/>
      <c r="I2" s="1082"/>
      <c r="J2" s="1082"/>
      <c r="K2" s="1082"/>
      <c r="L2" s="1082">
        <f>'市内河'!L2</f>
        <v>0</v>
      </c>
      <c r="M2" s="1082"/>
      <c r="N2" s="1082"/>
      <c r="O2" s="1071">
        <f>'市内河'!O2</f>
        <v>0</v>
      </c>
      <c r="P2" s="1202"/>
      <c r="Q2" s="1203"/>
      <c r="R2" s="1237"/>
      <c r="S2" s="1237"/>
      <c r="T2" s="1238"/>
      <c r="U2" s="1046">
        <f>'市内河'!U2</f>
        <v>0</v>
      </c>
      <c r="V2" s="1048"/>
      <c r="W2" s="1048">
        <f>'市内河'!W2</f>
        <v>0</v>
      </c>
      <c r="X2" s="1048"/>
      <c r="Y2" s="84"/>
      <c r="Z2" s="231"/>
      <c r="AA2" s="81"/>
      <c r="AB2" s="81"/>
      <c r="AC2" s="81"/>
      <c r="AD2" s="81"/>
      <c r="AE2" s="81"/>
      <c r="AF2" s="81"/>
      <c r="AG2" s="81"/>
      <c r="AH2" s="81"/>
      <c r="AI2" s="81"/>
      <c r="AJ2" s="81"/>
      <c r="AK2" s="81"/>
      <c r="AL2" s="81"/>
      <c r="AM2" s="81"/>
      <c r="AN2" s="81"/>
    </row>
    <row r="3" spans="1:40" s="86" customFormat="1" ht="20.25" customHeight="1">
      <c r="A3" s="1142" t="s">
        <v>241</v>
      </c>
      <c r="B3" s="1142"/>
      <c r="C3" s="1137"/>
      <c r="D3" s="1138"/>
      <c r="E3" s="1138"/>
      <c r="F3" s="1138"/>
      <c r="G3" s="1073"/>
      <c r="H3" s="1073"/>
      <c r="I3" s="1073"/>
      <c r="J3" s="1073"/>
      <c r="K3" s="1073"/>
      <c r="L3" s="1083"/>
      <c r="M3" s="1083"/>
      <c r="N3" s="1083"/>
      <c r="O3" s="1072"/>
      <c r="P3" s="1084" t="s">
        <v>242</v>
      </c>
      <c r="Q3" s="1226"/>
      <c r="R3" s="1227">
        <f>SUM(F30,N30)</f>
        <v>0</v>
      </c>
      <c r="S3" s="1228"/>
      <c r="T3" s="1228"/>
      <c r="U3" s="1057" t="s">
        <v>337</v>
      </c>
      <c r="V3" s="1057"/>
      <c r="W3" s="1057"/>
      <c r="X3" s="1229"/>
      <c r="Y3" s="84"/>
      <c r="Z3" s="84"/>
      <c r="AA3" s="81"/>
      <c r="AB3" s="81"/>
      <c r="AC3" s="81"/>
      <c r="AD3" s="81"/>
      <c r="AE3" s="81"/>
      <c r="AF3" s="81"/>
      <c r="AG3" s="81"/>
      <c r="AH3" s="81"/>
      <c r="AI3" s="81"/>
      <c r="AJ3" s="81"/>
      <c r="AK3" s="81"/>
      <c r="AL3" s="81"/>
      <c r="AM3" s="81"/>
      <c r="AN3" s="81"/>
    </row>
    <row r="4" spans="1:40" s="86" customFormat="1" ht="18" customHeight="1">
      <c r="A4" s="1142" t="s">
        <v>338</v>
      </c>
      <c r="B4" s="1142"/>
      <c r="C4" s="234" t="s">
        <v>245</v>
      </c>
      <c r="D4" s="1182">
        <f>'市内河'!D4</f>
        <v>0</v>
      </c>
      <c r="E4" s="1183"/>
      <c r="F4" s="1183"/>
      <c r="G4" s="1183"/>
      <c r="H4" s="1183"/>
      <c r="I4" s="1183"/>
      <c r="J4" s="1183"/>
      <c r="K4" s="1184"/>
      <c r="L4" s="1112" t="s">
        <v>246</v>
      </c>
      <c r="M4" s="1113"/>
      <c r="N4" s="1098">
        <f>'市内河'!N4</f>
        <v>0</v>
      </c>
      <c r="O4" s="1185"/>
      <c r="P4" s="1186"/>
      <c r="Q4" s="1080" t="s">
        <v>339</v>
      </c>
      <c r="R4" s="1081"/>
      <c r="S4" s="1081"/>
      <c r="T4" s="1081"/>
      <c r="U4" s="1153">
        <f>'市内河'!$U$4</f>
        <v>0</v>
      </c>
      <c r="V4" s="1230"/>
      <c r="W4" s="1230"/>
      <c r="X4" s="1231"/>
      <c r="Y4" s="84"/>
      <c r="Z4" s="89">
        <v>3</v>
      </c>
      <c r="AA4" s="81"/>
      <c r="AB4" s="81"/>
      <c r="AC4" s="81"/>
      <c r="AD4" s="81"/>
      <c r="AE4" s="81"/>
      <c r="AF4" s="81"/>
      <c r="AG4" s="81"/>
      <c r="AH4" s="81"/>
      <c r="AI4" s="81"/>
      <c r="AJ4" s="81"/>
      <c r="AK4" s="81"/>
      <c r="AL4" s="81"/>
      <c r="AM4" s="81"/>
      <c r="AN4" s="81"/>
    </row>
    <row r="5" spans="1:40" s="86" customFormat="1" ht="18" customHeight="1">
      <c r="A5" s="307"/>
      <c r="B5" s="307"/>
      <c r="C5" s="92" t="s">
        <v>340</v>
      </c>
      <c r="D5" s="1127">
        <f>'市内河'!D5</f>
        <v>0</v>
      </c>
      <c r="E5" s="1122"/>
      <c r="F5" s="1122"/>
      <c r="G5" s="93" t="s">
        <v>341</v>
      </c>
      <c r="H5" s="1159">
        <f>'市内河'!H5</f>
        <v>0</v>
      </c>
      <c r="I5" s="1159"/>
      <c r="J5" s="1159"/>
      <c r="K5" s="1160"/>
      <c r="L5" s="1132" t="s">
        <v>251</v>
      </c>
      <c r="M5" s="1133"/>
      <c r="N5" s="1161">
        <f>'市内河'!N5</f>
        <v>0</v>
      </c>
      <c r="O5" s="1162"/>
      <c r="P5" s="1163"/>
      <c r="Q5" s="1110"/>
      <c r="R5" s="1111"/>
      <c r="S5" s="1111"/>
      <c r="T5" s="1111"/>
      <c r="U5" s="1232"/>
      <c r="V5" s="1233"/>
      <c r="W5" s="1233"/>
      <c r="X5" s="1234"/>
      <c r="Y5" s="84"/>
      <c r="Z5" s="84"/>
      <c r="AA5" s="81"/>
      <c r="AF5" s="81"/>
      <c r="AG5" s="81"/>
      <c r="AH5" s="81"/>
      <c r="AI5" s="81"/>
      <c r="AJ5" s="81"/>
      <c r="AK5" s="81"/>
      <c r="AL5" s="81"/>
      <c r="AM5" s="81"/>
      <c r="AN5" s="81"/>
    </row>
    <row r="6" spans="1:32" s="108" customFormat="1" ht="16.5" customHeight="1">
      <c r="A6" s="1120" t="s">
        <v>342</v>
      </c>
      <c r="B6" s="1171" t="s">
        <v>389</v>
      </c>
      <c r="C6" s="1172"/>
      <c r="D6" s="1172"/>
      <c r="E6" s="1172"/>
      <c r="F6" s="1173"/>
      <c r="G6" s="1172"/>
      <c r="H6" s="1174"/>
      <c r="I6" s="308"/>
      <c r="J6" s="1175" t="s">
        <v>390</v>
      </c>
      <c r="K6" s="1172"/>
      <c r="L6" s="1172"/>
      <c r="M6" s="1172"/>
      <c r="N6" s="1173"/>
      <c r="O6" s="1172"/>
      <c r="P6" s="1174"/>
      <c r="Q6" s="74"/>
      <c r="R6" s="74"/>
      <c r="S6" s="74"/>
      <c r="T6" s="74"/>
      <c r="U6" s="74"/>
      <c r="V6" s="74"/>
      <c r="W6" s="74"/>
      <c r="X6" s="74"/>
      <c r="Y6" s="74"/>
      <c r="Z6" s="1143" t="s">
        <v>391</v>
      </c>
      <c r="AA6" s="74"/>
      <c r="AF6" s="74"/>
    </row>
    <row r="7" spans="1:32" s="108" customFormat="1" ht="16.5" customHeight="1">
      <c r="A7" s="1166"/>
      <c r="B7" s="101" t="s">
        <v>392</v>
      </c>
      <c r="C7" s="101" t="s">
        <v>254</v>
      </c>
      <c r="D7" s="1068" t="s">
        <v>255</v>
      </c>
      <c r="E7" s="1069"/>
      <c r="F7" s="97" t="s">
        <v>256</v>
      </c>
      <c r="G7" s="245"/>
      <c r="H7" s="246" t="s">
        <v>257</v>
      </c>
      <c r="I7" s="104"/>
      <c r="J7" s="101" t="s">
        <v>258</v>
      </c>
      <c r="K7" s="101" t="s">
        <v>254</v>
      </c>
      <c r="L7" s="1068" t="s">
        <v>255</v>
      </c>
      <c r="M7" s="1069"/>
      <c r="N7" s="97" t="s">
        <v>256</v>
      </c>
      <c r="O7" s="245"/>
      <c r="P7" s="99" t="s">
        <v>257</v>
      </c>
      <c r="Q7" s="74"/>
      <c r="S7" s="74"/>
      <c r="T7" s="74"/>
      <c r="U7" s="74"/>
      <c r="V7" s="74"/>
      <c r="W7" s="74"/>
      <c r="X7" s="74"/>
      <c r="Y7" s="74"/>
      <c r="Z7" s="1219"/>
      <c r="AA7" s="74"/>
      <c r="AF7" s="74"/>
    </row>
    <row r="8" spans="1:32" s="108" customFormat="1" ht="16.5" customHeight="1">
      <c r="A8" s="1166"/>
      <c r="B8" s="123">
        <v>1</v>
      </c>
      <c r="C8" s="124" t="s">
        <v>349</v>
      </c>
      <c r="D8" s="311"/>
      <c r="E8" s="112">
        <v>5600</v>
      </c>
      <c r="F8" s="113">
        <v>0</v>
      </c>
      <c r="G8" s="250"/>
      <c r="H8" s="115" t="s">
        <v>393</v>
      </c>
      <c r="I8" s="312"/>
      <c r="J8" s="109">
        <v>1</v>
      </c>
      <c r="K8" s="1065" t="s">
        <v>618</v>
      </c>
      <c r="L8" s="1066"/>
      <c r="M8" s="1066"/>
      <c r="N8" s="1066"/>
      <c r="O8" s="1066"/>
      <c r="P8" s="1067"/>
      <c r="Q8" s="74"/>
      <c r="S8" s="74"/>
      <c r="T8" s="74"/>
      <c r="U8" s="74"/>
      <c r="V8" s="74"/>
      <c r="W8" s="74"/>
      <c r="X8" s="74"/>
      <c r="Y8" s="74"/>
      <c r="Z8" s="1219"/>
      <c r="AA8" s="74"/>
      <c r="AF8" s="74"/>
    </row>
    <row r="9" spans="1:32" s="108" customFormat="1" ht="16.5" customHeight="1">
      <c r="A9" s="1166"/>
      <c r="B9" s="123">
        <v>2</v>
      </c>
      <c r="C9" s="1100" t="s">
        <v>591</v>
      </c>
      <c r="D9" s="1101"/>
      <c r="E9" s="1101"/>
      <c r="F9" s="1101"/>
      <c r="G9" s="1101"/>
      <c r="H9" s="1102"/>
      <c r="I9" s="314"/>
      <c r="J9" s="109">
        <v>2</v>
      </c>
      <c r="K9" s="1216" t="s">
        <v>619</v>
      </c>
      <c r="L9" s="1217"/>
      <c r="M9" s="1217"/>
      <c r="N9" s="1217"/>
      <c r="O9" s="1217"/>
      <c r="P9" s="1218"/>
      <c r="Q9" s="74"/>
      <c r="S9" s="74"/>
      <c r="T9" s="74"/>
      <c r="U9" s="74"/>
      <c r="V9" s="74"/>
      <c r="W9" s="74"/>
      <c r="X9" s="74"/>
      <c r="Y9" s="74"/>
      <c r="Z9" s="1219"/>
      <c r="AA9" s="74"/>
      <c r="AF9" s="74"/>
    </row>
    <row r="10" spans="1:32" s="108" customFormat="1" ht="16.5" customHeight="1">
      <c r="A10" s="1166"/>
      <c r="B10" s="123">
        <v>3</v>
      </c>
      <c r="C10" s="276" t="s">
        <v>357</v>
      </c>
      <c r="D10" s="1223" t="s">
        <v>617</v>
      </c>
      <c r="E10" s="1224"/>
      <c r="F10" s="1224"/>
      <c r="G10" s="1224"/>
      <c r="H10" s="1225"/>
      <c r="I10" s="314"/>
      <c r="J10" s="109">
        <v>3</v>
      </c>
      <c r="K10" s="124" t="s">
        <v>394</v>
      </c>
      <c r="L10" s="313"/>
      <c r="M10" s="112">
        <v>800</v>
      </c>
      <c r="N10" s="135"/>
      <c r="O10" s="250"/>
      <c r="P10" s="115" t="s">
        <v>395</v>
      </c>
      <c r="Q10" s="74"/>
      <c r="S10" s="74"/>
      <c r="T10" s="74"/>
      <c r="Y10" s="74"/>
      <c r="Z10" s="1219"/>
      <c r="AA10" s="74"/>
      <c r="AB10" s="74"/>
      <c r="AC10" s="74"/>
      <c r="AD10" s="74"/>
      <c r="AE10" s="74"/>
      <c r="AF10" s="74"/>
    </row>
    <row r="11" spans="1:32" s="108" customFormat="1" ht="16.5" customHeight="1">
      <c r="A11" s="1166"/>
      <c r="B11" s="123">
        <v>4</v>
      </c>
      <c r="C11" s="1210" t="s">
        <v>596</v>
      </c>
      <c r="D11" s="1211"/>
      <c r="E11" s="1211"/>
      <c r="F11" s="1211"/>
      <c r="G11" s="1211"/>
      <c r="H11" s="1212"/>
      <c r="I11" s="314"/>
      <c r="J11" s="317"/>
      <c r="K11" s="318"/>
      <c r="L11" s="319"/>
      <c r="M11" s="320"/>
      <c r="N11" s="321"/>
      <c r="O11" s="322"/>
      <c r="P11" s="323"/>
      <c r="Q11" s="74"/>
      <c r="S11" s="224" t="s">
        <v>399</v>
      </c>
      <c r="T11" s="74"/>
      <c r="Y11" s="74"/>
      <c r="Z11" s="1219"/>
      <c r="AA11" s="74"/>
      <c r="AB11" s="74"/>
      <c r="AC11" s="74"/>
      <c r="AD11" s="74"/>
      <c r="AE11" s="74"/>
      <c r="AF11" s="74"/>
    </row>
    <row r="12" spans="1:32" s="108" customFormat="1" ht="16.5" customHeight="1">
      <c r="A12" s="1166"/>
      <c r="B12" s="123">
        <v>5</v>
      </c>
      <c r="C12" s="276" t="s">
        <v>396</v>
      </c>
      <c r="D12" s="134" t="s">
        <v>397</v>
      </c>
      <c r="E12" s="112"/>
      <c r="F12" s="315"/>
      <c r="G12" s="316"/>
      <c r="H12" s="115" t="s">
        <v>398</v>
      </c>
      <c r="I12" s="314"/>
      <c r="J12" s="270"/>
      <c r="K12" s="271"/>
      <c r="L12" s="325"/>
      <c r="M12" s="272"/>
      <c r="N12" s="180"/>
      <c r="O12" s="326"/>
      <c r="P12" s="327"/>
      <c r="Q12" s="74"/>
      <c r="S12" s="306" t="s">
        <v>400</v>
      </c>
      <c r="T12" s="224"/>
      <c r="Y12" s="74"/>
      <c r="Z12" s="1219"/>
      <c r="AA12" s="74"/>
      <c r="AB12" s="74"/>
      <c r="AC12" s="74"/>
      <c r="AD12" s="74"/>
      <c r="AE12" s="74"/>
      <c r="AF12" s="74"/>
    </row>
    <row r="13" spans="1:32" s="108" customFormat="1" ht="16.5" customHeight="1">
      <c r="A13" s="1166"/>
      <c r="B13" s="123">
        <v>6</v>
      </c>
      <c r="C13" s="276" t="s">
        <v>354</v>
      </c>
      <c r="D13" s="1213" t="s">
        <v>602</v>
      </c>
      <c r="E13" s="1214"/>
      <c r="F13" s="1214"/>
      <c r="G13" s="1215"/>
      <c r="H13" s="115" t="s">
        <v>261</v>
      </c>
      <c r="I13" s="314"/>
      <c r="J13" s="270"/>
      <c r="K13" s="271"/>
      <c r="L13" s="325"/>
      <c r="M13" s="272"/>
      <c r="N13" s="180"/>
      <c r="O13" s="326"/>
      <c r="P13" s="327"/>
      <c r="Q13" s="74"/>
      <c r="S13" s="306" t="s">
        <v>708</v>
      </c>
      <c r="T13" s="224"/>
      <c r="U13" s="224"/>
      <c r="V13" s="224"/>
      <c r="W13" s="74"/>
      <c r="X13" s="74"/>
      <c r="Y13" s="74"/>
      <c r="Z13" s="1219"/>
      <c r="AA13" s="74"/>
      <c r="AB13" s="74"/>
      <c r="AC13" s="74"/>
      <c r="AD13" s="74"/>
      <c r="AE13" s="74"/>
      <c r="AF13" s="74"/>
    </row>
    <row r="14" spans="1:32" s="108" customFormat="1" ht="16.5" customHeight="1">
      <c r="A14" s="1166"/>
      <c r="B14" s="123">
        <v>7</v>
      </c>
      <c r="C14" s="276" t="s">
        <v>359</v>
      </c>
      <c r="D14" s="134" t="s">
        <v>401</v>
      </c>
      <c r="E14" s="112"/>
      <c r="F14" s="324"/>
      <c r="G14" s="316"/>
      <c r="H14" s="115" t="s">
        <v>402</v>
      </c>
      <c r="I14" s="314"/>
      <c r="J14" s="270"/>
      <c r="K14" s="271"/>
      <c r="L14" s="325"/>
      <c r="M14" s="272"/>
      <c r="N14" s="180"/>
      <c r="O14" s="326"/>
      <c r="P14" s="327"/>
      <c r="Q14" s="74"/>
      <c r="S14" s="865" t="s">
        <v>709</v>
      </c>
      <c r="T14" s="224"/>
      <c r="U14" s="224"/>
      <c r="V14" s="224"/>
      <c r="W14" s="74"/>
      <c r="X14" s="74"/>
      <c r="Y14" s="74"/>
      <c r="Z14" s="1219"/>
      <c r="AA14" s="74"/>
      <c r="AB14" s="74"/>
      <c r="AC14" s="74"/>
      <c r="AD14" s="74"/>
      <c r="AE14" s="74"/>
      <c r="AF14" s="74"/>
    </row>
    <row r="15" spans="1:32" s="108" customFormat="1" ht="16.5" customHeight="1">
      <c r="A15" s="1166"/>
      <c r="B15" s="123">
        <v>8</v>
      </c>
      <c r="C15" s="328" t="s">
        <v>403</v>
      </c>
      <c r="D15" s="134" t="s">
        <v>404</v>
      </c>
      <c r="E15" s="112"/>
      <c r="F15" s="324"/>
      <c r="G15" s="316"/>
      <c r="H15" s="329" t="s">
        <v>405</v>
      </c>
      <c r="I15" s="314"/>
      <c r="J15" s="270"/>
      <c r="K15" s="271"/>
      <c r="L15" s="325"/>
      <c r="M15" s="272"/>
      <c r="N15" s="180"/>
      <c r="O15" s="326"/>
      <c r="P15" s="327"/>
      <c r="Q15" s="74"/>
      <c r="S15" s="865" t="s">
        <v>699</v>
      </c>
      <c r="T15" s="224"/>
      <c r="U15" s="224"/>
      <c r="V15" s="224"/>
      <c r="W15" s="74"/>
      <c r="X15" s="74"/>
      <c r="Y15" s="74"/>
      <c r="Z15" s="1219"/>
      <c r="AA15" s="74"/>
      <c r="AB15" s="74"/>
      <c r="AC15" s="74"/>
      <c r="AD15" s="74"/>
      <c r="AE15" s="74"/>
      <c r="AF15" s="74"/>
    </row>
    <row r="16" spans="1:32" s="108" customFormat="1" ht="16.5" customHeight="1">
      <c r="A16" s="1166"/>
      <c r="B16" s="123">
        <v>9</v>
      </c>
      <c r="C16" s="276" t="s">
        <v>282</v>
      </c>
      <c r="D16" s="866" t="s">
        <v>610</v>
      </c>
      <c r="E16" s="112"/>
      <c r="F16" s="324"/>
      <c r="G16" s="316"/>
      <c r="H16" s="251" t="s">
        <v>287</v>
      </c>
      <c r="I16" s="314"/>
      <c r="J16" s="270"/>
      <c r="K16" s="271"/>
      <c r="L16" s="325"/>
      <c r="M16" s="272"/>
      <c r="N16" s="180"/>
      <c r="O16" s="326"/>
      <c r="P16" s="327"/>
      <c r="Q16" s="74"/>
      <c r="S16" s="306" t="s">
        <v>684</v>
      </c>
      <c r="T16" s="224"/>
      <c r="U16" s="224"/>
      <c r="V16" s="224"/>
      <c r="W16" s="74"/>
      <c r="X16" s="268"/>
      <c r="Y16" s="74"/>
      <c r="Z16" s="1219"/>
      <c r="AA16" s="74"/>
      <c r="AB16" s="74"/>
      <c r="AC16" s="74"/>
      <c r="AD16" s="74"/>
      <c r="AE16" s="74"/>
      <c r="AF16" s="74"/>
    </row>
    <row r="17" spans="1:32" s="108" customFormat="1" ht="16.5" customHeight="1">
      <c r="A17" s="1166"/>
      <c r="B17" s="123">
        <v>10</v>
      </c>
      <c r="C17" s="276" t="s">
        <v>358</v>
      </c>
      <c r="D17" s="134" t="s">
        <v>406</v>
      </c>
      <c r="E17" s="112"/>
      <c r="F17" s="324"/>
      <c r="G17" s="316"/>
      <c r="H17" s="115" t="s">
        <v>289</v>
      </c>
      <c r="I17" s="314"/>
      <c r="J17" s="270"/>
      <c r="K17" s="271"/>
      <c r="L17" s="325"/>
      <c r="M17" s="272"/>
      <c r="N17" s="180"/>
      <c r="O17" s="326"/>
      <c r="P17" s="327"/>
      <c r="Q17" s="74"/>
      <c r="S17" s="306" t="s">
        <v>710</v>
      </c>
      <c r="T17" s="224"/>
      <c r="U17" s="224"/>
      <c r="V17" s="224"/>
      <c r="W17" s="74"/>
      <c r="X17" s="268"/>
      <c r="Y17" s="74"/>
      <c r="Z17" s="1219"/>
      <c r="AA17" s="74"/>
      <c r="AB17" s="74"/>
      <c r="AC17" s="74"/>
      <c r="AD17" s="74"/>
      <c r="AE17" s="74"/>
      <c r="AF17" s="74"/>
    </row>
    <row r="18" spans="1:32" s="108" customFormat="1" ht="16.5" customHeight="1">
      <c r="A18" s="1166"/>
      <c r="B18" s="123">
        <v>11</v>
      </c>
      <c r="C18" s="276" t="s">
        <v>274</v>
      </c>
      <c r="D18" s="134" t="s">
        <v>407</v>
      </c>
      <c r="E18" s="112"/>
      <c r="F18" s="324"/>
      <c r="G18" s="316"/>
      <c r="H18" s="115" t="s">
        <v>266</v>
      </c>
      <c r="I18" s="314"/>
      <c r="J18" s="270"/>
      <c r="K18" s="271"/>
      <c r="L18" s="325"/>
      <c r="M18" s="272"/>
      <c r="N18" s="180"/>
      <c r="O18" s="326"/>
      <c r="P18" s="327"/>
      <c r="Q18" s="74"/>
      <c r="R18" s="74"/>
      <c r="S18" s="306" t="s">
        <v>711</v>
      </c>
      <c r="T18" s="74"/>
      <c r="U18" s="74"/>
      <c r="V18" s="74"/>
      <c r="W18" s="74"/>
      <c r="X18" s="268"/>
      <c r="Y18" s="74"/>
      <c r="Z18" s="1219"/>
      <c r="AA18" s="74"/>
      <c r="AB18" s="74"/>
      <c r="AC18" s="74"/>
      <c r="AD18" s="74"/>
      <c r="AE18" s="74"/>
      <c r="AF18" s="74"/>
    </row>
    <row r="19" spans="1:32" s="108" customFormat="1" ht="16.5" customHeight="1">
      <c r="A19" s="1166"/>
      <c r="B19" s="123">
        <v>12</v>
      </c>
      <c r="C19" s="276" t="s">
        <v>306</v>
      </c>
      <c r="D19" s="134" t="s">
        <v>408</v>
      </c>
      <c r="E19" s="112"/>
      <c r="F19" s="324"/>
      <c r="G19" s="316"/>
      <c r="H19" s="115" t="s">
        <v>264</v>
      </c>
      <c r="I19" s="314"/>
      <c r="J19" s="270"/>
      <c r="K19" s="271"/>
      <c r="L19" s="283"/>
      <c r="M19" s="272"/>
      <c r="N19" s="180"/>
      <c r="O19" s="326"/>
      <c r="P19" s="327"/>
      <c r="Q19" s="74"/>
      <c r="R19" s="74"/>
      <c r="S19" s="74"/>
      <c r="T19" s="74"/>
      <c r="U19" s="74"/>
      <c r="V19" s="74"/>
      <c r="W19" s="74"/>
      <c r="X19" s="268"/>
      <c r="Y19" s="74"/>
      <c r="Z19" s="1219"/>
      <c r="AA19" s="74"/>
      <c r="AB19" s="74"/>
      <c r="AC19" s="74"/>
      <c r="AD19" s="74"/>
      <c r="AE19" s="74"/>
      <c r="AF19" s="74"/>
    </row>
    <row r="20" spans="1:32" s="108" customFormat="1" ht="16.5" customHeight="1">
      <c r="A20" s="1166"/>
      <c r="B20" s="123">
        <v>13</v>
      </c>
      <c r="C20" s="276" t="s">
        <v>366</v>
      </c>
      <c r="D20" s="134" t="s">
        <v>409</v>
      </c>
      <c r="E20" s="112"/>
      <c r="F20" s="324"/>
      <c r="G20" s="330"/>
      <c r="H20" s="115" t="s">
        <v>264</v>
      </c>
      <c r="I20" s="314"/>
      <c r="J20" s="270"/>
      <c r="K20" s="271"/>
      <c r="L20" s="331"/>
      <c r="M20" s="272"/>
      <c r="N20" s="180"/>
      <c r="O20" s="326"/>
      <c r="P20" s="285"/>
      <c r="Q20" s="74"/>
      <c r="R20" s="74"/>
      <c r="S20" s="74"/>
      <c r="T20" s="74"/>
      <c r="U20" s="74"/>
      <c r="V20" s="74"/>
      <c r="W20" s="74"/>
      <c r="X20" s="268"/>
      <c r="Y20" s="74"/>
      <c r="Z20" s="1219"/>
      <c r="AA20" s="74"/>
      <c r="AB20" s="74"/>
      <c r="AC20" s="74"/>
      <c r="AD20" s="74"/>
      <c r="AE20" s="74"/>
      <c r="AF20" s="74"/>
    </row>
    <row r="21" spans="1:32" s="108" customFormat="1" ht="16.5" customHeight="1">
      <c r="A21" s="1166"/>
      <c r="B21" s="123">
        <v>14</v>
      </c>
      <c r="C21" s="276" t="s">
        <v>371</v>
      </c>
      <c r="D21" s="134" t="s">
        <v>410</v>
      </c>
      <c r="E21" s="112"/>
      <c r="F21" s="324"/>
      <c r="G21" s="330"/>
      <c r="H21" s="115" t="s">
        <v>264</v>
      </c>
      <c r="I21" s="314"/>
      <c r="J21" s="270"/>
      <c r="K21" s="271"/>
      <c r="L21" s="331"/>
      <c r="M21" s="272"/>
      <c r="N21" s="180"/>
      <c r="O21" s="326"/>
      <c r="P21" s="285"/>
      <c r="Q21" s="74"/>
      <c r="R21" s="74"/>
      <c r="S21" s="74"/>
      <c r="T21" s="74"/>
      <c r="U21" s="74"/>
      <c r="V21" s="74"/>
      <c r="W21" s="74"/>
      <c r="X21" s="268"/>
      <c r="Y21" s="74"/>
      <c r="Z21" s="1219"/>
      <c r="AA21" s="74"/>
      <c r="AB21" s="74"/>
      <c r="AC21" s="74"/>
      <c r="AD21" s="74"/>
      <c r="AE21" s="74"/>
      <c r="AF21" s="74"/>
    </row>
    <row r="22" spans="1:32" s="108" customFormat="1" ht="16.5" customHeight="1">
      <c r="A22" s="1166"/>
      <c r="B22" s="123">
        <v>15</v>
      </c>
      <c r="C22" s="276" t="s">
        <v>373</v>
      </c>
      <c r="D22" s="134" t="s">
        <v>411</v>
      </c>
      <c r="E22" s="112"/>
      <c r="F22" s="324"/>
      <c r="G22" s="316"/>
      <c r="H22" s="115" t="s">
        <v>412</v>
      </c>
      <c r="I22" s="332"/>
      <c r="J22" s="270"/>
      <c r="K22" s="271"/>
      <c r="L22" s="331"/>
      <c r="M22" s="272"/>
      <c r="N22" s="180"/>
      <c r="O22" s="326"/>
      <c r="P22" s="285"/>
      <c r="Q22" s="74"/>
      <c r="R22" s="74"/>
      <c r="S22" s="74"/>
      <c r="T22" s="74"/>
      <c r="U22" s="74"/>
      <c r="V22" s="74"/>
      <c r="W22" s="74"/>
      <c r="X22" s="74"/>
      <c r="Y22" s="74"/>
      <c r="Z22" s="1219"/>
      <c r="AA22" s="74"/>
      <c r="AB22" s="74"/>
      <c r="AC22" s="74"/>
      <c r="AD22" s="74"/>
      <c r="AE22" s="74"/>
      <c r="AF22" s="74"/>
    </row>
    <row r="23" spans="1:32" s="108" customFormat="1" ht="16.5" customHeight="1">
      <c r="A23" s="1166"/>
      <c r="B23" s="260">
        <v>16</v>
      </c>
      <c r="C23" s="794" t="s">
        <v>413</v>
      </c>
      <c r="D23" s="854" t="s">
        <v>414</v>
      </c>
      <c r="E23" s="193"/>
      <c r="F23" s="324"/>
      <c r="G23" s="855"/>
      <c r="H23" s="196" t="s">
        <v>287</v>
      </c>
      <c r="I23" s="314"/>
      <c r="J23" s="270"/>
      <c r="K23" s="271"/>
      <c r="L23" s="331"/>
      <c r="M23" s="272"/>
      <c r="N23" s="180"/>
      <c r="O23" s="326"/>
      <c r="P23" s="285"/>
      <c r="Q23" s="74"/>
      <c r="R23" s="74"/>
      <c r="S23" s="74"/>
      <c r="T23" s="74"/>
      <c r="U23" s="74"/>
      <c r="V23" s="74"/>
      <c r="W23" s="74"/>
      <c r="X23" s="74"/>
      <c r="Y23" s="74"/>
      <c r="Z23" s="1219"/>
      <c r="AA23" s="74"/>
      <c r="AB23" s="74"/>
      <c r="AC23" s="74"/>
      <c r="AD23" s="74"/>
      <c r="AE23" s="74"/>
      <c r="AF23" s="74"/>
    </row>
    <row r="24" spans="1:32" s="108" customFormat="1" ht="16.5" customHeight="1">
      <c r="A24" s="1209"/>
      <c r="B24" s="877">
        <v>17</v>
      </c>
      <c r="C24" s="885"/>
      <c r="D24" s="886"/>
      <c r="E24" s="193"/>
      <c r="F24" s="887"/>
      <c r="G24" s="888"/>
      <c r="H24" s="323"/>
      <c r="I24" s="314"/>
      <c r="J24" s="270"/>
      <c r="K24" s="271"/>
      <c r="L24" s="331"/>
      <c r="M24" s="272"/>
      <c r="N24" s="180"/>
      <c r="O24" s="326"/>
      <c r="P24" s="285"/>
      <c r="Q24" s="74"/>
      <c r="R24" s="74"/>
      <c r="S24" s="74"/>
      <c r="T24" s="74"/>
      <c r="U24" s="74"/>
      <c r="V24" s="74"/>
      <c r="W24" s="74"/>
      <c r="X24" s="268"/>
      <c r="Y24" s="74"/>
      <c r="Z24" s="1219"/>
      <c r="AA24" s="74"/>
      <c r="AB24" s="74"/>
      <c r="AC24" s="74"/>
      <c r="AD24" s="74"/>
      <c r="AE24" s="74"/>
      <c r="AF24" s="74"/>
    </row>
    <row r="25" spans="1:32" s="108" customFormat="1" ht="16.5" customHeight="1">
      <c r="A25" s="1166"/>
      <c r="B25" s="877">
        <v>18</v>
      </c>
      <c r="C25" s="889"/>
      <c r="D25" s="209"/>
      <c r="E25" s="150"/>
      <c r="F25" s="263"/>
      <c r="G25" s="890"/>
      <c r="H25" s="327"/>
      <c r="I25" s="177"/>
      <c r="J25" s="270"/>
      <c r="K25" s="271"/>
      <c r="L25" s="331"/>
      <c r="M25" s="272"/>
      <c r="N25" s="180"/>
      <c r="O25" s="326"/>
      <c r="P25" s="285"/>
      <c r="Q25" s="74"/>
      <c r="R25" s="74"/>
      <c r="S25" s="74"/>
      <c r="T25" s="74"/>
      <c r="U25" s="74"/>
      <c r="V25" s="74"/>
      <c r="W25" s="74"/>
      <c r="X25" s="268"/>
      <c r="Y25" s="74"/>
      <c r="Z25" s="1219"/>
      <c r="AA25" s="74"/>
      <c r="AB25" s="74"/>
      <c r="AC25" s="74"/>
      <c r="AD25" s="74"/>
      <c r="AE25" s="74"/>
      <c r="AF25" s="74"/>
    </row>
    <row r="26" spans="1:32" s="108" customFormat="1" ht="16.5" customHeight="1">
      <c r="A26" s="1166"/>
      <c r="B26" s="877">
        <v>19</v>
      </c>
      <c r="C26" s="889"/>
      <c r="D26" s="209"/>
      <c r="E26" s="150"/>
      <c r="F26" s="263"/>
      <c r="G26" s="890"/>
      <c r="H26" s="327"/>
      <c r="I26" s="177"/>
      <c r="J26" s="270"/>
      <c r="K26" s="271"/>
      <c r="L26" s="331"/>
      <c r="M26" s="272"/>
      <c r="N26" s="180"/>
      <c r="O26" s="326"/>
      <c r="P26" s="285"/>
      <c r="Q26" s="74"/>
      <c r="R26" s="74"/>
      <c r="S26" s="74"/>
      <c r="T26" s="74"/>
      <c r="U26" s="74"/>
      <c r="V26" s="74"/>
      <c r="W26" s="74"/>
      <c r="X26" s="268"/>
      <c r="Y26" s="74"/>
      <c r="Z26" s="1219"/>
      <c r="AA26" s="74"/>
      <c r="AB26" s="74"/>
      <c r="AC26" s="74"/>
      <c r="AD26" s="74"/>
      <c r="AE26" s="74"/>
      <c r="AF26" s="74"/>
    </row>
    <row r="27" spans="1:32" s="108" customFormat="1" ht="16.5" customHeight="1">
      <c r="A27" s="1166"/>
      <c r="B27" s="877">
        <v>20</v>
      </c>
      <c r="C27" s="889"/>
      <c r="D27" s="209"/>
      <c r="E27" s="150"/>
      <c r="F27" s="263"/>
      <c r="G27" s="890"/>
      <c r="H27" s="327"/>
      <c r="I27" s="177"/>
      <c r="J27" s="333"/>
      <c r="K27" s="271"/>
      <c r="L27" s="325"/>
      <c r="M27" s="272"/>
      <c r="N27" s="180"/>
      <c r="O27" s="326"/>
      <c r="P27" s="327"/>
      <c r="Q27" s="74"/>
      <c r="R27" s="74"/>
      <c r="S27" s="74"/>
      <c r="T27" s="74"/>
      <c r="U27" s="52"/>
      <c r="V27" s="74"/>
      <c r="W27" s="74"/>
      <c r="X27" s="268"/>
      <c r="Y27" s="74"/>
      <c r="Z27" s="1219"/>
      <c r="AA27" s="74"/>
      <c r="AB27" s="74"/>
      <c r="AC27" s="74"/>
      <c r="AD27" s="74"/>
      <c r="AE27" s="74"/>
      <c r="AF27" s="74"/>
    </row>
    <row r="28" spans="1:32" s="108" customFormat="1" ht="16.5" customHeight="1">
      <c r="A28" s="1166"/>
      <c r="B28" s="877">
        <v>21</v>
      </c>
      <c r="C28" s="136"/>
      <c r="D28" s="891"/>
      <c r="E28" s="138"/>
      <c r="F28" s="892"/>
      <c r="G28" s="893"/>
      <c r="H28" s="340"/>
      <c r="I28" s="177"/>
      <c r="J28" s="333"/>
      <c r="K28" s="171"/>
      <c r="L28" s="283"/>
      <c r="M28" s="183"/>
      <c r="N28" s="284"/>
      <c r="O28" s="326"/>
      <c r="P28" s="285"/>
      <c r="Q28" s="74"/>
      <c r="R28" s="74"/>
      <c r="S28" s="74"/>
      <c r="T28" s="74"/>
      <c r="U28" s="74"/>
      <c r="V28" s="74"/>
      <c r="W28" s="74"/>
      <c r="X28" s="268"/>
      <c r="Y28" s="74"/>
      <c r="Z28" s="1219"/>
      <c r="AA28" s="74"/>
      <c r="AB28" s="74"/>
      <c r="AC28" s="74"/>
      <c r="AD28" s="74"/>
      <c r="AE28" s="74"/>
      <c r="AF28" s="74"/>
    </row>
    <row r="29" spans="1:32" s="108" customFormat="1" ht="16.5" customHeight="1">
      <c r="A29" s="1166"/>
      <c r="B29" s="334"/>
      <c r="C29" s="335"/>
      <c r="D29" s="292"/>
      <c r="E29" s="293"/>
      <c r="F29" s="180"/>
      <c r="G29" s="160"/>
      <c r="H29" s="336"/>
      <c r="I29" s="177"/>
      <c r="J29" s="337"/>
      <c r="K29" s="291"/>
      <c r="L29" s="338"/>
      <c r="M29" s="206"/>
      <c r="N29" s="284"/>
      <c r="O29" s="339"/>
      <c r="P29" s="340"/>
      <c r="Q29" s="74"/>
      <c r="R29" s="74"/>
      <c r="S29" s="74"/>
      <c r="T29" s="74"/>
      <c r="U29" s="74"/>
      <c r="V29" s="74"/>
      <c r="W29" s="74"/>
      <c r="X29" s="268"/>
      <c r="Y29" s="74"/>
      <c r="Z29" s="1219"/>
      <c r="AA29" s="74"/>
      <c r="AB29" s="74"/>
      <c r="AC29" s="74"/>
      <c r="AD29" s="74"/>
      <c r="AE29" s="74"/>
      <c r="AF29" s="74"/>
    </row>
    <row r="30" spans="1:32" s="108" customFormat="1" ht="16.5" customHeight="1">
      <c r="A30" s="1167"/>
      <c r="B30" s="1086" t="s">
        <v>415</v>
      </c>
      <c r="C30" s="1176"/>
      <c r="D30" s="1145">
        <f>SUM(E8:E29)</f>
        <v>5600</v>
      </c>
      <c r="E30" s="1145"/>
      <c r="F30" s="167">
        <f>SUM(F8:F29)</f>
        <v>0</v>
      </c>
      <c r="G30" s="341"/>
      <c r="H30" s="342"/>
      <c r="I30" s="343"/>
      <c r="J30" s="1220" t="s">
        <v>416</v>
      </c>
      <c r="K30" s="1103"/>
      <c r="L30" s="1221">
        <f>SUM(M8:M29)</f>
        <v>800</v>
      </c>
      <c r="M30" s="1222"/>
      <c r="N30" s="167">
        <f>SUM(N8:N29)</f>
        <v>0</v>
      </c>
      <c r="O30" s="345"/>
      <c r="P30" s="202"/>
      <c r="Q30" s="74"/>
      <c r="R30" s="74"/>
      <c r="S30" s="74"/>
      <c r="T30" s="74"/>
      <c r="U30" s="74"/>
      <c r="V30" s="74"/>
      <c r="W30" s="74"/>
      <c r="X30" s="268"/>
      <c r="Y30" s="74"/>
      <c r="Z30" s="1219"/>
      <c r="AA30" s="74"/>
      <c r="AB30" s="74"/>
      <c r="AC30" s="74"/>
      <c r="AD30" s="74"/>
      <c r="AE30" s="74"/>
      <c r="AF30" s="74"/>
    </row>
    <row r="31" spans="1:32" s="108" customFormat="1" ht="10.5" customHeight="1">
      <c r="A31" s="300" t="s">
        <v>417</v>
      </c>
      <c r="B31" s="346"/>
      <c r="C31" s="346"/>
      <c r="D31" s="347"/>
      <c r="E31" s="347"/>
      <c r="F31" s="348"/>
      <c r="G31" s="349"/>
      <c r="H31" s="299"/>
      <c r="I31" s="183"/>
      <c r="J31" s="215"/>
      <c r="K31" s="215"/>
      <c r="L31" s="350"/>
      <c r="M31" s="351"/>
      <c r="N31" s="348"/>
      <c r="O31" s="326"/>
      <c r="P31" s="127"/>
      <c r="Q31" s="74"/>
      <c r="R31" s="74"/>
      <c r="S31" s="74"/>
      <c r="T31" s="74"/>
      <c r="U31" s="74"/>
      <c r="V31" s="74"/>
      <c r="W31" s="74"/>
      <c r="X31" s="268"/>
      <c r="Y31" s="74"/>
      <c r="Z31" s="310"/>
      <c r="AA31" s="74"/>
      <c r="AB31" s="74"/>
      <c r="AC31" s="74"/>
      <c r="AD31" s="74"/>
      <c r="AE31" s="74"/>
      <c r="AF31" s="74"/>
    </row>
    <row r="32" spans="1:40" s="108" customFormat="1" ht="10.5" customHeight="1">
      <c r="A32" s="52" t="s">
        <v>418</v>
      </c>
      <c r="B32" s="52"/>
      <c r="C32" s="144"/>
      <c r="D32" s="144"/>
      <c r="E32" s="144"/>
      <c r="F32" s="144"/>
      <c r="G32" s="144"/>
      <c r="H32" s="144"/>
      <c r="I32" s="144"/>
      <c r="J32" s="144"/>
      <c r="K32" s="144"/>
      <c r="L32" s="306"/>
      <c r="M32" s="306"/>
      <c r="N32" s="306"/>
      <c r="Q32" s="222"/>
      <c r="R32" s="306"/>
      <c r="T32" s="352"/>
      <c r="U32" s="71"/>
      <c r="V32" s="72"/>
      <c r="W32" s="72"/>
      <c r="X32" s="75"/>
      <c r="Y32" s="75"/>
      <c r="Z32" s="75"/>
      <c r="AA32" s="74"/>
      <c r="AB32" s="74"/>
      <c r="AC32" s="74"/>
      <c r="AD32" s="74"/>
      <c r="AE32" s="74"/>
      <c r="AF32" s="74"/>
      <c r="AG32" s="74"/>
      <c r="AH32" s="74"/>
      <c r="AI32" s="74"/>
      <c r="AJ32" s="74"/>
      <c r="AK32" s="74"/>
      <c r="AL32" s="74"/>
      <c r="AM32" s="74"/>
      <c r="AN32" s="74"/>
    </row>
    <row r="33" ht="10.5" customHeight="1">
      <c r="A33" s="353" t="s">
        <v>419</v>
      </c>
    </row>
    <row r="34" ht="10.5" customHeight="1">
      <c r="A34" s="353" t="s">
        <v>329</v>
      </c>
    </row>
    <row r="35" ht="13.5">
      <c r="A35" s="227"/>
    </row>
  </sheetData>
  <sheetProtection/>
  <mergeCells count="44">
    <mergeCell ref="A1:B1"/>
    <mergeCell ref="D1:F1"/>
    <mergeCell ref="G1:K1"/>
    <mergeCell ref="P1:Q2"/>
    <mergeCell ref="R1:T2"/>
    <mergeCell ref="W1:X1"/>
    <mergeCell ref="C2:F3"/>
    <mergeCell ref="G2:K3"/>
    <mergeCell ref="L2:N3"/>
    <mergeCell ref="O2:O3"/>
    <mergeCell ref="U2:V2"/>
    <mergeCell ref="W2:X2"/>
    <mergeCell ref="U1:V1"/>
    <mergeCell ref="R3:T3"/>
    <mergeCell ref="U3:X3"/>
    <mergeCell ref="U4:X5"/>
    <mergeCell ref="A3:B3"/>
    <mergeCell ref="P3:Q3"/>
    <mergeCell ref="D5:F5"/>
    <mergeCell ref="H5:K5"/>
    <mergeCell ref="L5:M5"/>
    <mergeCell ref="N5:P5"/>
    <mergeCell ref="Q5:T5"/>
    <mergeCell ref="Q4:T4"/>
    <mergeCell ref="N4:P4"/>
    <mergeCell ref="Z6:Z30"/>
    <mergeCell ref="D7:E7"/>
    <mergeCell ref="L7:M7"/>
    <mergeCell ref="D30:E30"/>
    <mergeCell ref="B6:H6"/>
    <mergeCell ref="J6:P6"/>
    <mergeCell ref="J30:K30"/>
    <mergeCell ref="L30:M30"/>
    <mergeCell ref="D10:H10"/>
    <mergeCell ref="K8:P8"/>
    <mergeCell ref="A6:A30"/>
    <mergeCell ref="A4:B4"/>
    <mergeCell ref="D4:K4"/>
    <mergeCell ref="L4:M4"/>
    <mergeCell ref="B30:C30"/>
    <mergeCell ref="C9:H9"/>
    <mergeCell ref="C11:H11"/>
    <mergeCell ref="D13:G13"/>
    <mergeCell ref="K9:P9"/>
  </mergeCells>
  <conditionalFormatting sqref="Q8:Q29 I8:I29">
    <cfRule type="expression" priority="3" dxfId="0" stopIfTrue="1">
      <formula>H8&lt;I8</formula>
    </cfRule>
  </conditionalFormatting>
  <conditionalFormatting sqref="Q30:Q31 I30:I31">
    <cfRule type="expression" priority="4" dxfId="0" stopIfTrue="1">
      <formula>G30&lt;I30</formula>
    </cfRule>
  </conditionalFormatting>
  <conditionalFormatting sqref="N10 F8 F12 F14:F23">
    <cfRule type="expression" priority="5" dxfId="0" stopIfTrue="1">
      <formula>E8&lt;F8</formula>
    </cfRule>
  </conditionalFormatting>
  <conditionalFormatting sqref="F30 N30">
    <cfRule type="expression" priority="6" dxfId="0" stopIfTrue="1">
      <formula>D30&lt;F30</formula>
    </cfRule>
  </conditionalFormatting>
  <conditionalFormatting sqref="F24">
    <cfRule type="expression" priority="2" dxfId="0" stopIfTrue="1">
      <formula>E24&lt;F24</formula>
    </cfRule>
  </conditionalFormatting>
  <conditionalFormatting sqref="F25:F28">
    <cfRule type="expression" priority="1" dxfId="0" stopIfTrue="1">
      <formula>E25&lt;F25</formula>
    </cfRule>
  </conditionalFormatting>
  <dataValidations count="1">
    <dataValidation allowBlank="1" showInputMessage="1" showErrorMessage="1" imeMode="off" sqref="D1:F1 N1 L30:N31 D30:F31 H5:K5 D5:F5 O2:O3 U2:X2 U4:X5 R1:T3 D10 E8:F8 E12:F12 E14:F28 M10:N10"/>
  </dataValidations>
  <printOptions horizontalCentered="1"/>
  <pageMargins left="0.3937007874015748" right="0" top="0.3937007874015748" bottom="0" header="0.5118110236220472" footer="0.1968503937007874"/>
  <pageSetup horizontalDpi="300" verticalDpi="300" orientation="landscape" paperSize="9" r:id="rId2"/>
  <drawing r:id="rId1"/>
</worksheet>
</file>

<file path=xl/worksheets/sheet6.xml><?xml version="1.0" encoding="utf-8"?>
<worksheet xmlns="http://schemas.openxmlformats.org/spreadsheetml/2006/main" xmlns:r="http://schemas.openxmlformats.org/officeDocument/2006/relationships">
  <dimension ref="A1:AC36"/>
  <sheetViews>
    <sheetView showGridLines="0" showZeros="0" view="pageBreakPreview" zoomScaleSheetLayoutView="100" zoomScalePageLayoutView="0" workbookViewId="0" topLeftCell="A1">
      <selection activeCell="S11" sqref="S11:S14"/>
    </sheetView>
  </sheetViews>
  <sheetFormatPr defaultColWidth="9.00390625" defaultRowHeight="13.5"/>
  <cols>
    <col min="1" max="1" width="3.375" style="368" customWidth="1"/>
    <col min="2" max="2" width="8.875" style="368" customWidth="1"/>
    <col min="3" max="3" width="8.375" style="368" customWidth="1"/>
    <col min="4" max="4" width="1.625" style="368" customWidth="1"/>
    <col min="5" max="5" width="6.125" style="368" customWidth="1"/>
    <col min="6" max="6" width="8.25390625" style="368" customWidth="1"/>
    <col min="7" max="7" width="5.625" style="368" customWidth="1"/>
    <col min="8" max="8" width="1.625" style="368" customWidth="1"/>
    <col min="9" max="9" width="6.00390625" style="368" customWidth="1"/>
    <col min="10" max="10" width="8.25390625" style="368" customWidth="1"/>
    <col min="11" max="11" width="6.625" style="368" customWidth="1"/>
    <col min="12" max="12" width="1.625" style="368" customWidth="1"/>
    <col min="13" max="13" width="6.125" style="368" customWidth="1"/>
    <col min="14" max="14" width="8.25390625" style="368" customWidth="1"/>
    <col min="15" max="15" width="6.00390625" style="368" bestFit="1" customWidth="1"/>
    <col min="16" max="16" width="1.625" style="368" customWidth="1"/>
    <col min="17" max="17" width="6.00390625" style="368" customWidth="1"/>
    <col min="18" max="18" width="8.25390625" style="368" customWidth="1"/>
    <col min="19" max="19" width="6.00390625" style="368" bestFit="1" customWidth="1"/>
    <col min="20" max="20" width="1.625" style="368" customWidth="1"/>
    <col min="21" max="21" width="6.00390625" style="368" customWidth="1"/>
    <col min="22" max="22" width="8.25390625" style="368" customWidth="1"/>
    <col min="23" max="23" width="8.50390625" style="368" bestFit="1" customWidth="1"/>
    <col min="24" max="24" width="1.625" style="368" customWidth="1"/>
    <col min="25" max="25" width="6.00390625" style="368" customWidth="1"/>
    <col min="26" max="26" width="8.25390625" style="368" customWidth="1"/>
    <col min="27" max="27" width="0.5" style="368" customWidth="1"/>
    <col min="28" max="28" width="2.50390625" style="368" customWidth="1"/>
    <col min="29" max="16384" width="9.00390625" style="368" customWidth="1"/>
  </cols>
  <sheetData>
    <row r="1" spans="1:27" s="355" customFormat="1" ht="15" customHeight="1">
      <c r="A1" s="1326" t="str">
        <f>'市内河'!A1</f>
        <v>2024年</v>
      </c>
      <c r="B1" s="1326"/>
      <c r="C1" s="77" t="s">
        <v>420</v>
      </c>
      <c r="D1" s="1327">
        <f>'市内河'!$D$1</f>
        <v>0</v>
      </c>
      <c r="E1" s="1328"/>
      <c r="F1" s="1328"/>
      <c r="G1" s="1329"/>
      <c r="H1" s="1057" t="s">
        <v>421</v>
      </c>
      <c r="I1" s="1057"/>
      <c r="J1" s="1057"/>
      <c r="K1" s="1057"/>
      <c r="L1" s="1331" t="s">
        <v>422</v>
      </c>
      <c r="M1" s="1332"/>
      <c r="N1" s="1327">
        <f>'市内河'!$N$1</f>
        <v>0</v>
      </c>
      <c r="O1" s="1330"/>
      <c r="P1" s="1057" t="s">
        <v>423</v>
      </c>
      <c r="Q1" s="1057"/>
      <c r="R1" s="1040" t="s">
        <v>424</v>
      </c>
      <c r="S1" s="1075">
        <f>'市内河'!$R$1</f>
        <v>0</v>
      </c>
      <c r="T1" s="1204"/>
      <c r="U1" s="1336"/>
      <c r="V1" s="1338" t="s">
        <v>425</v>
      </c>
      <c r="W1" s="1044"/>
      <c r="X1" s="1044" t="s">
        <v>426</v>
      </c>
      <c r="Y1" s="1044"/>
      <c r="Z1" s="1044"/>
      <c r="AA1" s="354"/>
    </row>
    <row r="2" spans="1:28" s="355" customFormat="1" ht="18" customHeight="1">
      <c r="A2" s="230">
        <v>45383</v>
      </c>
      <c r="B2" s="83" t="s">
        <v>336</v>
      </c>
      <c r="C2" s="1137">
        <f>'市内河'!C2</f>
        <v>0</v>
      </c>
      <c r="D2" s="1138"/>
      <c r="E2" s="1138"/>
      <c r="F2" s="1138"/>
      <c r="G2" s="1138"/>
      <c r="H2" s="1073">
        <f>'市内河'!G2</f>
        <v>0</v>
      </c>
      <c r="I2" s="1073"/>
      <c r="J2" s="1073"/>
      <c r="K2" s="1073"/>
      <c r="L2" s="1082">
        <f>'市内河'!L2</f>
        <v>0</v>
      </c>
      <c r="M2" s="1082"/>
      <c r="N2" s="1082"/>
      <c r="O2" s="1082"/>
      <c r="P2" s="1071">
        <f>'市内河'!O2</f>
        <v>0</v>
      </c>
      <c r="Q2" s="1071"/>
      <c r="R2" s="1202"/>
      <c r="S2" s="1185"/>
      <c r="T2" s="1185"/>
      <c r="U2" s="1337"/>
      <c r="V2" s="1046">
        <f>'市内河'!U2</f>
        <v>0</v>
      </c>
      <c r="W2" s="1048"/>
      <c r="X2" s="1048">
        <f>'市内河'!W2</f>
        <v>0</v>
      </c>
      <c r="Y2" s="1048"/>
      <c r="Z2" s="1048"/>
      <c r="AA2" s="354"/>
      <c r="AB2" s="85"/>
    </row>
    <row r="3" spans="1:28" s="355" customFormat="1" ht="18" customHeight="1">
      <c r="A3" s="1142" t="s">
        <v>427</v>
      </c>
      <c r="B3" s="1142"/>
      <c r="C3" s="1205"/>
      <c r="D3" s="1206"/>
      <c r="E3" s="1206"/>
      <c r="F3" s="1206"/>
      <c r="G3" s="1206"/>
      <c r="H3" s="1074"/>
      <c r="I3" s="1074"/>
      <c r="J3" s="1074"/>
      <c r="K3" s="1333"/>
      <c r="L3" s="1083"/>
      <c r="M3" s="1083"/>
      <c r="N3" s="1083"/>
      <c r="O3" s="1083"/>
      <c r="P3" s="1072"/>
      <c r="Q3" s="1072"/>
      <c r="R3" s="232" t="s">
        <v>242</v>
      </c>
      <c r="S3" s="1334">
        <f>F26+J26+R26+V26+Z26+N26</f>
        <v>0</v>
      </c>
      <c r="T3" s="1334"/>
      <c r="U3" s="1335"/>
      <c r="V3" s="1200" t="s">
        <v>337</v>
      </c>
      <c r="W3" s="1200"/>
      <c r="X3" s="1200"/>
      <c r="Y3" s="1200"/>
      <c r="Z3" s="1348"/>
      <c r="AB3" s="356"/>
    </row>
    <row r="4" spans="1:28" s="355" customFormat="1" ht="18" customHeight="1">
      <c r="A4" s="875"/>
      <c r="B4" s="357"/>
      <c r="C4" s="234" t="s">
        <v>245</v>
      </c>
      <c r="D4" s="1322">
        <f>'市内河'!D4</f>
        <v>0</v>
      </c>
      <c r="E4" s="1323"/>
      <c r="F4" s="1323"/>
      <c r="G4" s="1323"/>
      <c r="H4" s="1323"/>
      <c r="I4" s="1323"/>
      <c r="J4" s="1324"/>
      <c r="K4" s="1325" t="s">
        <v>246</v>
      </c>
      <c r="L4" s="1112"/>
      <c r="M4" s="1349">
        <f>'市内河'!N4</f>
        <v>0</v>
      </c>
      <c r="N4" s="1349"/>
      <c r="O4" s="1350"/>
      <c r="P4" s="1080" t="s">
        <v>339</v>
      </c>
      <c r="Q4" s="1081"/>
      <c r="R4" s="1351"/>
      <c r="S4" s="1080" t="s">
        <v>428</v>
      </c>
      <c r="T4" s="1351"/>
      <c r="U4" s="1351"/>
      <c r="V4" s="1153">
        <f>'市内河'!$U$4</f>
        <v>0</v>
      </c>
      <c r="W4" s="1230"/>
      <c r="X4" s="1230"/>
      <c r="Y4" s="1230"/>
      <c r="Z4" s="1231"/>
      <c r="AB4" s="89">
        <v>4</v>
      </c>
    </row>
    <row r="5" spans="1:28" s="355" customFormat="1" ht="18" customHeight="1">
      <c r="A5" s="358"/>
      <c r="B5" s="358"/>
      <c r="C5" s="92" t="s">
        <v>340</v>
      </c>
      <c r="D5" s="1122">
        <f>'市内河'!D5</f>
        <v>0</v>
      </c>
      <c r="E5" s="1122"/>
      <c r="F5" s="1312"/>
      <c r="G5" s="359" t="s">
        <v>429</v>
      </c>
      <c r="H5" s="1159">
        <f>'市内河'!H5</f>
        <v>0</v>
      </c>
      <c r="I5" s="1314"/>
      <c r="J5" s="1315"/>
      <c r="K5" s="1132" t="s">
        <v>251</v>
      </c>
      <c r="L5" s="1132"/>
      <c r="M5" s="1316">
        <f>'市内河'!N5</f>
        <v>0</v>
      </c>
      <c r="N5" s="1317"/>
      <c r="O5" s="1318"/>
      <c r="P5" s="1319"/>
      <c r="Q5" s="1320"/>
      <c r="R5" s="1321"/>
      <c r="S5" s="1110"/>
      <c r="T5" s="1313"/>
      <c r="U5" s="1313"/>
      <c r="V5" s="1232"/>
      <c r="W5" s="1233"/>
      <c r="X5" s="1233"/>
      <c r="Y5" s="1233"/>
      <c r="Z5" s="1231"/>
      <c r="AB5" s="356"/>
    </row>
    <row r="6" spans="1:29" ht="20.25" customHeight="1">
      <c r="A6" s="360" t="s">
        <v>133</v>
      </c>
      <c r="B6" s="361"/>
      <c r="C6" s="362" t="s">
        <v>430</v>
      </c>
      <c r="D6" s="1068" t="s">
        <v>134</v>
      </c>
      <c r="E6" s="1306"/>
      <c r="F6" s="363" t="s">
        <v>256</v>
      </c>
      <c r="G6" s="362" t="s">
        <v>431</v>
      </c>
      <c r="H6" s="1068" t="s">
        <v>134</v>
      </c>
      <c r="I6" s="1306"/>
      <c r="J6" s="363" t="s">
        <v>256</v>
      </c>
      <c r="K6" s="362" t="s">
        <v>432</v>
      </c>
      <c r="L6" s="1093" t="s">
        <v>134</v>
      </c>
      <c r="M6" s="1311"/>
      <c r="N6" s="363" t="s">
        <v>256</v>
      </c>
      <c r="O6" s="166" t="s">
        <v>433</v>
      </c>
      <c r="P6" s="1093" t="s">
        <v>134</v>
      </c>
      <c r="Q6" s="1311"/>
      <c r="R6" s="363" t="s">
        <v>256</v>
      </c>
      <c r="S6" s="166" t="s">
        <v>434</v>
      </c>
      <c r="T6" s="1304" t="s">
        <v>134</v>
      </c>
      <c r="U6" s="1305"/>
      <c r="V6" s="364" t="s">
        <v>256</v>
      </c>
      <c r="W6" s="365" t="s">
        <v>435</v>
      </c>
      <c r="X6" s="1068" t="s">
        <v>134</v>
      </c>
      <c r="Y6" s="1306"/>
      <c r="Z6" s="363" t="s">
        <v>256</v>
      </c>
      <c r="AA6" s="366"/>
      <c r="AB6" s="1143" t="s">
        <v>436</v>
      </c>
      <c r="AC6" s="367"/>
    </row>
    <row r="7" spans="1:28" ht="21" customHeight="1">
      <c r="A7" s="1343" t="s">
        <v>714</v>
      </c>
      <c r="B7" s="1344"/>
      <c r="C7" s="369" t="s">
        <v>712</v>
      </c>
      <c r="D7" s="111" t="s">
        <v>139</v>
      </c>
      <c r="E7" s="859">
        <v>5450</v>
      </c>
      <c r="F7" s="371"/>
      <c r="G7" s="1252" t="s">
        <v>437</v>
      </c>
      <c r="H7" s="1297" t="s">
        <v>263</v>
      </c>
      <c r="I7" s="1308">
        <v>2400</v>
      </c>
      <c r="J7" s="1301"/>
      <c r="K7" s="1288" t="s">
        <v>621</v>
      </c>
      <c r="L7" s="1289"/>
      <c r="M7" s="1289"/>
      <c r="N7" s="1290"/>
      <c r="O7" s="971"/>
      <c r="P7" s="644"/>
      <c r="Q7" s="972"/>
      <c r="R7" s="973"/>
      <c r="S7" s="375"/>
      <c r="T7" s="376"/>
      <c r="U7" s="377"/>
      <c r="V7" s="378"/>
      <c r="W7" s="565" t="s">
        <v>720</v>
      </c>
      <c r="X7" s="981" t="s">
        <v>725</v>
      </c>
      <c r="Y7" s="982">
        <v>560</v>
      </c>
      <c r="Z7" s="980"/>
      <c r="AA7" s="379"/>
      <c r="AB7" s="1049"/>
    </row>
    <row r="8" spans="1:28" ht="21" customHeight="1">
      <c r="A8" s="1339" t="s">
        <v>713</v>
      </c>
      <c r="B8" s="1340"/>
      <c r="C8" s="369" t="s">
        <v>631</v>
      </c>
      <c r="D8" s="111" t="s">
        <v>139</v>
      </c>
      <c r="E8" s="859">
        <v>3350</v>
      </c>
      <c r="F8" s="371"/>
      <c r="G8" s="1253"/>
      <c r="H8" s="1307"/>
      <c r="I8" s="1309"/>
      <c r="J8" s="1287"/>
      <c r="K8" s="1288"/>
      <c r="L8" s="1289"/>
      <c r="M8" s="1289"/>
      <c r="N8" s="1290"/>
      <c r="O8" s="974"/>
      <c r="P8" s="52"/>
      <c r="Q8" s="968"/>
      <c r="R8" s="975"/>
      <c r="S8" s="73"/>
      <c r="T8" s="179"/>
      <c r="U8" s="381"/>
      <c r="V8" s="382"/>
      <c r="W8" s="565" t="s">
        <v>721</v>
      </c>
      <c r="X8" s="981" t="s">
        <v>725</v>
      </c>
      <c r="Y8" s="982">
        <v>70</v>
      </c>
      <c r="Z8" s="980"/>
      <c r="AA8" s="383"/>
      <c r="AB8" s="1049"/>
    </row>
    <row r="9" spans="1:28" ht="21" customHeight="1">
      <c r="A9" s="1339"/>
      <c r="B9" s="1340"/>
      <c r="C9" s="369" t="s">
        <v>632</v>
      </c>
      <c r="D9" s="111" t="s">
        <v>139</v>
      </c>
      <c r="E9" s="859">
        <v>3100</v>
      </c>
      <c r="F9" s="371"/>
      <c r="G9" s="1253"/>
      <c r="H9" s="1307"/>
      <c r="I9" s="1309"/>
      <c r="J9" s="1287"/>
      <c r="K9" s="1288"/>
      <c r="L9" s="1289"/>
      <c r="M9" s="1289"/>
      <c r="N9" s="1290"/>
      <c r="O9" s="974"/>
      <c r="P9" s="52"/>
      <c r="Q9" s="968"/>
      <c r="R9" s="975"/>
      <c r="S9" s="331"/>
      <c r="T9" s="179"/>
      <c r="U9" s="381"/>
      <c r="V9" s="382"/>
      <c r="W9" s="565" t="s">
        <v>722</v>
      </c>
      <c r="X9" s="981" t="s">
        <v>725</v>
      </c>
      <c r="Y9" s="982">
        <v>20</v>
      </c>
      <c r="Z9" s="980"/>
      <c r="AA9" s="383"/>
      <c r="AB9" s="1049"/>
    </row>
    <row r="10" spans="1:28" ht="21" customHeight="1">
      <c r="A10" s="1341"/>
      <c r="B10" s="1342"/>
      <c r="C10" s="369" t="s">
        <v>135</v>
      </c>
      <c r="D10" s="111" t="s">
        <v>139</v>
      </c>
      <c r="E10" s="859">
        <v>2750</v>
      </c>
      <c r="F10" s="371"/>
      <c r="G10" s="1253"/>
      <c r="H10" s="1298"/>
      <c r="I10" s="1310"/>
      <c r="J10" s="1287"/>
      <c r="K10" s="1273"/>
      <c r="L10" s="1274"/>
      <c r="M10" s="1274"/>
      <c r="N10" s="1275"/>
      <c r="O10" s="974"/>
      <c r="P10" s="52"/>
      <c r="Q10" s="968"/>
      <c r="R10" s="975"/>
      <c r="S10" s="331"/>
      <c r="T10" s="179"/>
      <c r="U10" s="381"/>
      <c r="V10" s="382"/>
      <c r="W10" s="565"/>
      <c r="X10" s="981"/>
      <c r="Y10" s="982"/>
      <c r="Z10" s="980"/>
      <c r="AA10" s="383"/>
      <c r="AB10" s="1049"/>
    </row>
    <row r="11" spans="1:28" ht="21" customHeight="1">
      <c r="A11" s="1241" t="s">
        <v>562</v>
      </c>
      <c r="B11" s="1253"/>
      <c r="C11" s="1241" t="s">
        <v>561</v>
      </c>
      <c r="D11" s="1242"/>
      <c r="E11" s="1242"/>
      <c r="F11" s="1243"/>
      <c r="G11" s="1252" t="s">
        <v>438</v>
      </c>
      <c r="H11" s="1244" t="s">
        <v>263</v>
      </c>
      <c r="I11" s="1247">
        <v>3000</v>
      </c>
      <c r="J11" s="1286"/>
      <c r="K11" s="1270" t="s">
        <v>622</v>
      </c>
      <c r="L11" s="1271"/>
      <c r="M11" s="1271"/>
      <c r="N11" s="1272"/>
      <c r="O11" s="1303"/>
      <c r="P11" s="1280"/>
      <c r="Q11" s="1295"/>
      <c r="R11" s="1296"/>
      <c r="S11" s="1284"/>
      <c r="T11" s="1280"/>
      <c r="U11" s="1260"/>
      <c r="V11" s="1250"/>
      <c r="W11" s="987"/>
      <c r="X11" s="988"/>
      <c r="Y11" s="984"/>
      <c r="Z11" s="980"/>
      <c r="AA11" s="379"/>
      <c r="AB11" s="1049"/>
    </row>
    <row r="12" spans="1:28" ht="21" customHeight="1">
      <c r="A12" s="1281"/>
      <c r="B12" s="1253"/>
      <c r="C12" s="820" t="s">
        <v>563</v>
      </c>
      <c r="D12" s="111" t="s">
        <v>139</v>
      </c>
      <c r="E12" s="867">
        <v>6850</v>
      </c>
      <c r="F12" s="405"/>
      <c r="G12" s="1253"/>
      <c r="H12" s="1245"/>
      <c r="I12" s="1248"/>
      <c r="J12" s="1287"/>
      <c r="K12" s="1288"/>
      <c r="L12" s="1289"/>
      <c r="M12" s="1289"/>
      <c r="N12" s="1290"/>
      <c r="O12" s="1303"/>
      <c r="P12" s="1280"/>
      <c r="Q12" s="1295"/>
      <c r="R12" s="1296"/>
      <c r="S12" s="1285"/>
      <c r="T12" s="1280"/>
      <c r="U12" s="1261"/>
      <c r="V12" s="1251"/>
      <c r="W12" s="565" t="s">
        <v>724</v>
      </c>
      <c r="X12" s="981" t="s">
        <v>725</v>
      </c>
      <c r="Y12" s="982">
        <v>330</v>
      </c>
      <c r="Z12" s="980"/>
      <c r="AA12" s="383"/>
      <c r="AB12" s="1049"/>
    </row>
    <row r="13" spans="1:28" ht="21" customHeight="1">
      <c r="A13" s="1281"/>
      <c r="B13" s="1253"/>
      <c r="C13" s="369" t="s">
        <v>136</v>
      </c>
      <c r="D13" s="111" t="s">
        <v>139</v>
      </c>
      <c r="E13" s="859">
        <v>1650</v>
      </c>
      <c r="F13" s="371"/>
      <c r="G13" s="1253"/>
      <c r="H13" s="1245"/>
      <c r="I13" s="1248"/>
      <c r="J13" s="1287"/>
      <c r="K13" s="1288"/>
      <c r="L13" s="1289"/>
      <c r="M13" s="1289"/>
      <c r="N13" s="1290"/>
      <c r="O13" s="1303"/>
      <c r="P13" s="1280"/>
      <c r="Q13" s="1295"/>
      <c r="R13" s="1296"/>
      <c r="S13" s="1285"/>
      <c r="T13" s="1280"/>
      <c r="U13" s="1261"/>
      <c r="V13" s="1251"/>
      <c r="W13" s="983"/>
      <c r="X13" s="978"/>
      <c r="Y13" s="985"/>
      <c r="Z13" s="986"/>
      <c r="AA13" s="383"/>
      <c r="AB13" s="1049"/>
    </row>
    <row r="14" spans="1:28" ht="21" customHeight="1">
      <c r="A14" s="1265" t="s">
        <v>119</v>
      </c>
      <c r="B14" s="115" t="s">
        <v>137</v>
      </c>
      <c r="C14" s="369" t="s">
        <v>439</v>
      </c>
      <c r="D14" s="111" t="s">
        <v>139</v>
      </c>
      <c r="E14" s="859">
        <v>3350</v>
      </c>
      <c r="F14" s="371"/>
      <c r="G14" s="1253"/>
      <c r="H14" s="1246"/>
      <c r="I14" s="1249"/>
      <c r="J14" s="1287"/>
      <c r="K14" s="1273"/>
      <c r="L14" s="1274"/>
      <c r="M14" s="1274"/>
      <c r="N14" s="1275"/>
      <c r="O14" s="402"/>
      <c r="P14" s="52"/>
      <c r="Q14" s="367"/>
      <c r="R14" s="962"/>
      <c r="S14" s="1285"/>
      <c r="T14" s="1280"/>
      <c r="U14" s="1261"/>
      <c r="V14" s="1251"/>
      <c r="W14" s="983" t="s">
        <v>723</v>
      </c>
      <c r="X14" s="978" t="s">
        <v>725</v>
      </c>
      <c r="Y14" s="979">
        <v>70</v>
      </c>
      <c r="Z14" s="977"/>
      <c r="AB14" s="1049"/>
    </row>
    <row r="15" spans="1:28" ht="21" customHeight="1">
      <c r="A15" s="1266"/>
      <c r="B15" s="1282" t="s">
        <v>138</v>
      </c>
      <c r="C15" s="369" t="s">
        <v>440</v>
      </c>
      <c r="D15" s="111" t="s">
        <v>139</v>
      </c>
      <c r="E15" s="370">
        <v>4600</v>
      </c>
      <c r="F15" s="371"/>
      <c r="G15" s="1258" t="s">
        <v>441</v>
      </c>
      <c r="H15" s="1297" t="s">
        <v>263</v>
      </c>
      <c r="I15" s="1299">
        <v>800</v>
      </c>
      <c r="J15" s="1301"/>
      <c r="K15" s="1270" t="s">
        <v>620</v>
      </c>
      <c r="L15" s="1271"/>
      <c r="M15" s="1271"/>
      <c r="N15" s="1272"/>
      <c r="O15" s="410"/>
      <c r="P15" s="73"/>
      <c r="Q15" s="381"/>
      <c r="R15" s="387"/>
      <c r="S15" s="388"/>
      <c r="T15" s="179"/>
      <c r="U15" s="381">
        <v>0</v>
      </c>
      <c r="V15" s="387"/>
      <c r="W15" s="389"/>
      <c r="X15" s="390"/>
      <c r="Y15" s="391"/>
      <c r="Z15" s="392"/>
      <c r="AB15" s="1049"/>
    </row>
    <row r="16" spans="1:28" ht="21" customHeight="1">
      <c r="A16" s="1266"/>
      <c r="B16" s="1283"/>
      <c r="C16" s="1345" t="s">
        <v>715</v>
      </c>
      <c r="D16" s="1346"/>
      <c r="E16" s="1346"/>
      <c r="F16" s="1347"/>
      <c r="G16" s="1259"/>
      <c r="H16" s="1298"/>
      <c r="I16" s="1300"/>
      <c r="J16" s="1302"/>
      <c r="K16" s="1273"/>
      <c r="L16" s="1274"/>
      <c r="M16" s="1274"/>
      <c r="N16" s="1275"/>
      <c r="O16" s="331"/>
      <c r="P16" s="73"/>
      <c r="Q16" s="381"/>
      <c r="R16" s="387"/>
      <c r="S16" s="388"/>
      <c r="T16" s="73"/>
      <c r="U16" s="381"/>
      <c r="V16" s="387"/>
      <c r="W16" s="389"/>
      <c r="X16" s="390"/>
      <c r="Y16" s="391"/>
      <c r="Z16" s="393"/>
      <c r="AB16" s="1049"/>
    </row>
    <row r="17" spans="1:28" ht="21" customHeight="1">
      <c r="A17" s="1266"/>
      <c r="B17" s="115" t="s">
        <v>141</v>
      </c>
      <c r="C17" s="394" t="s">
        <v>442</v>
      </c>
      <c r="D17" s="111" t="s">
        <v>142</v>
      </c>
      <c r="E17" s="859">
        <v>3300</v>
      </c>
      <c r="F17" s="371"/>
      <c r="G17" s="395"/>
      <c r="H17" s="385"/>
      <c r="I17" s="386"/>
      <c r="J17" s="387"/>
      <c r="K17" s="400" t="s">
        <v>143</v>
      </c>
      <c r="L17" s="73"/>
      <c r="M17" s="381"/>
      <c r="N17" s="387"/>
      <c r="O17" s="331"/>
      <c r="P17" s="73"/>
      <c r="Q17" s="381"/>
      <c r="R17" s="387"/>
      <c r="S17" s="388"/>
      <c r="T17" s="73"/>
      <c r="U17" s="381"/>
      <c r="V17" s="387"/>
      <c r="W17" s="331"/>
      <c r="X17" s="331"/>
      <c r="Y17" s="381"/>
      <c r="Z17" s="396"/>
      <c r="AB17" s="1049"/>
    </row>
    <row r="18" spans="1:28" ht="21" customHeight="1">
      <c r="A18" s="1262" t="s">
        <v>120</v>
      </c>
      <c r="B18" s="196" t="s">
        <v>144</v>
      </c>
      <c r="C18" s="394" t="s">
        <v>145</v>
      </c>
      <c r="D18" s="111" t="s">
        <v>142</v>
      </c>
      <c r="E18" s="859">
        <v>1750</v>
      </c>
      <c r="F18" s="371"/>
      <c r="G18" s="397"/>
      <c r="H18" s="73"/>
      <c r="I18" s="398"/>
      <c r="J18" s="399"/>
      <c r="K18" s="400" t="s">
        <v>143</v>
      </c>
      <c r="L18" s="73"/>
      <c r="M18" s="398"/>
      <c r="N18" s="399"/>
      <c r="O18" s="331"/>
      <c r="P18" s="73"/>
      <c r="Q18" s="398"/>
      <c r="R18" s="399"/>
      <c r="S18" s="388"/>
      <c r="T18" s="73"/>
      <c r="U18" s="398"/>
      <c r="V18" s="399"/>
      <c r="W18" s="331"/>
      <c r="X18" s="331"/>
      <c r="Y18" s="398"/>
      <c r="Z18" s="401"/>
      <c r="AB18" s="1049"/>
    </row>
    <row r="19" spans="1:28" ht="27.75" customHeight="1">
      <c r="A19" s="1263"/>
      <c r="B19" s="402" t="s">
        <v>146</v>
      </c>
      <c r="C19" s="372" t="s">
        <v>147</v>
      </c>
      <c r="D19" s="111" t="s">
        <v>142</v>
      </c>
      <c r="E19" s="859">
        <v>3350</v>
      </c>
      <c r="F19" s="371"/>
      <c r="G19" s="397"/>
      <c r="H19" s="73"/>
      <c r="I19" s="398"/>
      <c r="J19" s="399"/>
      <c r="K19" s="400"/>
      <c r="L19" s="73"/>
      <c r="M19" s="398"/>
      <c r="N19" s="399"/>
      <c r="O19" s="331"/>
      <c r="P19" s="73"/>
      <c r="Q19" s="398"/>
      <c r="R19" s="399"/>
      <c r="S19" s="388"/>
      <c r="T19" s="73"/>
      <c r="U19" s="398"/>
      <c r="V19" s="399"/>
      <c r="W19" s="331"/>
      <c r="X19" s="331"/>
      <c r="Y19" s="398"/>
      <c r="Z19" s="401"/>
      <c r="AB19" s="1049"/>
    </row>
    <row r="20" spans="1:28" ht="21" customHeight="1">
      <c r="A20" s="1263"/>
      <c r="B20" s="402"/>
      <c r="C20" s="372" t="s">
        <v>443</v>
      </c>
      <c r="D20" s="111" t="s">
        <v>142</v>
      </c>
      <c r="E20" s="859">
        <v>1250</v>
      </c>
      <c r="F20" s="371"/>
      <c r="G20" s="397"/>
      <c r="H20" s="73"/>
      <c r="I20" s="398"/>
      <c r="J20" s="399"/>
      <c r="K20" s="400"/>
      <c r="L20" s="73"/>
      <c r="M20" s="398"/>
      <c r="N20" s="399"/>
      <c r="O20" s="331"/>
      <c r="P20" s="73"/>
      <c r="Q20" s="398"/>
      <c r="R20" s="399"/>
      <c r="S20" s="388"/>
      <c r="T20" s="73"/>
      <c r="U20" s="398"/>
      <c r="V20" s="399"/>
      <c r="W20" s="331"/>
      <c r="X20" s="331"/>
      <c r="Y20" s="398"/>
      <c r="Z20" s="401"/>
      <c r="AB20" s="1049"/>
    </row>
    <row r="21" spans="1:28" ht="27.75" customHeight="1">
      <c r="A21" s="1264"/>
      <c r="B21" s="214" t="s">
        <v>148</v>
      </c>
      <c r="C21" s="403" t="s">
        <v>149</v>
      </c>
      <c r="D21" s="137" t="s">
        <v>142</v>
      </c>
      <c r="E21" s="867">
        <v>1850</v>
      </c>
      <c r="F21" s="405">
        <v>0</v>
      </c>
      <c r="G21" s="406" t="s">
        <v>143</v>
      </c>
      <c r="H21" s="407"/>
      <c r="I21" s="408"/>
      <c r="J21" s="399"/>
      <c r="K21" s="406" t="s">
        <v>143</v>
      </c>
      <c r="L21" s="407"/>
      <c r="M21" s="408"/>
      <c r="N21" s="399"/>
      <c r="O21" s="331"/>
      <c r="P21" s="73"/>
      <c r="Q21" s="398"/>
      <c r="R21" s="399"/>
      <c r="S21" s="388"/>
      <c r="T21" s="73"/>
      <c r="U21" s="398"/>
      <c r="V21" s="399"/>
      <c r="W21" s="331"/>
      <c r="X21" s="331"/>
      <c r="Y21" s="398"/>
      <c r="Z21" s="401"/>
      <c r="AB21" s="1049"/>
    </row>
    <row r="22" spans="1:28" ht="21" customHeight="1">
      <c r="A22" s="1291" t="s">
        <v>109</v>
      </c>
      <c r="B22" s="1259"/>
      <c r="C22" s="904" t="s">
        <v>641</v>
      </c>
      <c r="D22" s="842" t="s">
        <v>642</v>
      </c>
      <c r="E22" s="905">
        <v>2350</v>
      </c>
      <c r="F22" s="371">
        <v>0</v>
      </c>
      <c r="G22" s="369" t="s">
        <v>150</v>
      </c>
      <c r="H22" s="134"/>
      <c r="I22" s="370">
        <v>850</v>
      </c>
      <c r="J22" s="409"/>
      <c r="K22" s="1267" t="s">
        <v>444</v>
      </c>
      <c r="L22" s="1244" t="s">
        <v>263</v>
      </c>
      <c r="M22" s="1247">
        <v>1600</v>
      </c>
      <c r="N22" s="1277"/>
      <c r="O22" s="410" t="s">
        <v>143</v>
      </c>
      <c r="P22" s="73"/>
      <c r="Q22" s="381"/>
      <c r="R22" s="387"/>
      <c r="S22" s="1284"/>
      <c r="T22" s="1280"/>
      <c r="U22" s="1260"/>
      <c r="V22" s="1250"/>
      <c r="W22" s="331"/>
      <c r="X22" s="331"/>
      <c r="Y22" s="381"/>
      <c r="Z22" s="396"/>
      <c r="AB22" s="1049"/>
    </row>
    <row r="23" spans="1:28" ht="21" customHeight="1">
      <c r="A23" s="1292"/>
      <c r="B23" s="1259"/>
      <c r="C23" s="369" t="s">
        <v>625</v>
      </c>
      <c r="D23" s="111" t="s">
        <v>139</v>
      </c>
      <c r="E23" s="370">
        <v>5000</v>
      </c>
      <c r="F23" s="371"/>
      <c r="G23" s="1252" t="s">
        <v>136</v>
      </c>
      <c r="H23" s="1244"/>
      <c r="I23" s="1254">
        <v>1300</v>
      </c>
      <c r="J23" s="1256"/>
      <c r="K23" s="1268"/>
      <c r="L23" s="1245"/>
      <c r="M23" s="1248"/>
      <c r="N23" s="1278"/>
      <c r="O23" s="331"/>
      <c r="P23" s="73"/>
      <c r="Q23" s="381"/>
      <c r="R23" s="387"/>
      <c r="S23" s="1285"/>
      <c r="T23" s="1280"/>
      <c r="U23" s="1261"/>
      <c r="V23" s="1251"/>
      <c r="W23" s="331"/>
      <c r="X23" s="331"/>
      <c r="Y23" s="381"/>
      <c r="Z23" s="396"/>
      <c r="AB23" s="1049"/>
    </row>
    <row r="24" spans="1:28" ht="21" customHeight="1">
      <c r="A24" s="1293"/>
      <c r="B24" s="1294"/>
      <c r="C24" s="369" t="s">
        <v>445</v>
      </c>
      <c r="D24" s="111" t="s">
        <v>139</v>
      </c>
      <c r="E24" s="370">
        <v>3600</v>
      </c>
      <c r="F24" s="371"/>
      <c r="G24" s="1253"/>
      <c r="H24" s="1246"/>
      <c r="I24" s="1255"/>
      <c r="J24" s="1257"/>
      <c r="K24" s="1269"/>
      <c r="L24" s="1246"/>
      <c r="M24" s="1249"/>
      <c r="N24" s="1279"/>
      <c r="O24" s="331"/>
      <c r="P24" s="73"/>
      <c r="Q24" s="381"/>
      <c r="R24" s="387"/>
      <c r="S24" s="1285"/>
      <c r="T24" s="1280"/>
      <c r="U24" s="1261"/>
      <c r="V24" s="1251"/>
      <c r="W24" s="331"/>
      <c r="X24" s="331"/>
      <c r="Y24" s="381"/>
      <c r="Z24" s="396"/>
      <c r="AA24" s="411"/>
      <c r="AB24" s="1049"/>
    </row>
    <row r="25" spans="1:28" ht="21" customHeight="1" thickBot="1">
      <c r="A25" s="1276" t="s">
        <v>110</v>
      </c>
      <c r="B25" s="1276"/>
      <c r="C25" s="412" t="s">
        <v>446</v>
      </c>
      <c r="D25" s="413" t="s">
        <v>139</v>
      </c>
      <c r="E25" s="868">
        <v>7100</v>
      </c>
      <c r="F25" s="415"/>
      <c r="G25" s="416" t="s">
        <v>447</v>
      </c>
      <c r="H25" s="413" t="s">
        <v>139</v>
      </c>
      <c r="I25" s="414">
        <v>2700</v>
      </c>
      <c r="J25" s="415"/>
      <c r="K25" s="416" t="s">
        <v>446</v>
      </c>
      <c r="L25" s="413" t="s">
        <v>139</v>
      </c>
      <c r="M25" s="414">
        <v>1200</v>
      </c>
      <c r="N25" s="415"/>
      <c r="O25" s="417" t="s">
        <v>143</v>
      </c>
      <c r="P25" s="418"/>
      <c r="Q25" s="419"/>
      <c r="R25" s="399"/>
      <c r="S25" s="420"/>
      <c r="T25" s="421"/>
      <c r="U25" s="422"/>
      <c r="V25" s="423"/>
      <c r="W25" s="424"/>
      <c r="X25" s="424"/>
      <c r="Y25" s="419"/>
      <c r="Z25" s="401"/>
      <c r="AA25" s="411"/>
      <c r="AB25" s="1049"/>
    </row>
    <row r="26" spans="1:28" ht="21" customHeight="1" thickTop="1">
      <c r="A26" s="425" t="s">
        <v>448</v>
      </c>
      <c r="B26" s="426">
        <f>SUM(E26,I26,M26,Q26,U26,Y26)</f>
        <v>75550</v>
      </c>
      <c r="C26" s="425" t="s">
        <v>448</v>
      </c>
      <c r="D26" s="427"/>
      <c r="E26" s="428">
        <f>SUM(E7:E25)</f>
        <v>60650</v>
      </c>
      <c r="F26" s="429">
        <f>SUM(F7:F25)</f>
        <v>0</v>
      </c>
      <c r="G26" s="430" t="s">
        <v>448</v>
      </c>
      <c r="H26" s="431">
        <v>0</v>
      </c>
      <c r="I26" s="428">
        <f>SUM(I7:I25)</f>
        <v>11050</v>
      </c>
      <c r="J26" s="429">
        <f>SUM(J7:J25)</f>
        <v>0</v>
      </c>
      <c r="K26" s="430" t="s">
        <v>448</v>
      </c>
      <c r="L26" s="431"/>
      <c r="M26" s="428">
        <f>SUM(M7:M25)</f>
        <v>2800</v>
      </c>
      <c r="N26" s="429">
        <f>SUM(N7:N25)</f>
        <v>0</v>
      </c>
      <c r="O26" s="430" t="s">
        <v>448</v>
      </c>
      <c r="P26" s="432"/>
      <c r="Q26" s="428">
        <f>SUM(Q7:Q25)</f>
        <v>0</v>
      </c>
      <c r="R26" s="433">
        <f>SUM(R7:R25)</f>
        <v>0</v>
      </c>
      <c r="S26" s="434"/>
      <c r="T26" s="431"/>
      <c r="U26" s="428"/>
      <c r="V26" s="435"/>
      <c r="W26" s="436" t="s">
        <v>448</v>
      </c>
      <c r="X26" s="437"/>
      <c r="Y26" s="404">
        <f>SUM(Y7:Y25)</f>
        <v>1050</v>
      </c>
      <c r="Z26" s="433">
        <f>SUM(Z7:Z14)</f>
        <v>0</v>
      </c>
      <c r="AA26" s="411"/>
      <c r="AB26" s="1049"/>
    </row>
    <row r="27" spans="1:28" ht="10.5" customHeight="1">
      <c r="A27" s="52" t="s">
        <v>449</v>
      </c>
      <c r="B27" s="438"/>
      <c r="C27" s="439"/>
      <c r="D27" s="440"/>
      <c r="E27" s="367"/>
      <c r="F27" s="441"/>
      <c r="G27" s="439"/>
      <c r="H27" s="411"/>
      <c r="I27" s="367"/>
      <c r="J27" s="441"/>
      <c r="K27" s="439"/>
      <c r="L27" s="411"/>
      <c r="M27" s="52" t="s">
        <v>451</v>
      </c>
      <c r="N27" s="441"/>
      <c r="O27" s="439"/>
      <c r="Q27" s="367"/>
      <c r="R27" s="441"/>
      <c r="S27" s="439"/>
      <c r="T27" s="411"/>
      <c r="U27" s="52"/>
      <c r="V27" s="441"/>
      <c r="W27" s="439"/>
      <c r="Y27" s="367"/>
      <c r="Z27" s="441"/>
      <c r="AA27" s="411"/>
      <c r="AB27" s="94"/>
    </row>
    <row r="28" spans="1:13" ht="10.5" customHeight="1">
      <c r="A28" s="829" t="s">
        <v>701</v>
      </c>
      <c r="B28" s="443"/>
      <c r="J28" s="443"/>
      <c r="M28" s="829" t="s">
        <v>676</v>
      </c>
    </row>
    <row r="29" spans="1:13" ht="10.5" customHeight="1">
      <c r="A29" s="52" t="s">
        <v>597</v>
      </c>
      <c r="B29" s="443"/>
      <c r="J29" s="443"/>
      <c r="M29" s="52" t="s">
        <v>452</v>
      </c>
    </row>
    <row r="30" spans="1:28" ht="10.5" customHeight="1">
      <c r="A30" s="52" t="s">
        <v>453</v>
      </c>
      <c r="B30" s="443"/>
      <c r="J30" s="443"/>
      <c r="M30" s="52" t="s">
        <v>564</v>
      </c>
      <c r="V30" s="219"/>
      <c r="AB30" s="219"/>
    </row>
    <row r="31" spans="1:13" ht="10.5" customHeight="1">
      <c r="A31" s="442" t="s">
        <v>450</v>
      </c>
      <c r="M31" s="52" t="s">
        <v>571</v>
      </c>
    </row>
    <row r="32" ht="11.25">
      <c r="A32" s="353" t="s">
        <v>27</v>
      </c>
    </row>
    <row r="33" ht="11.25">
      <c r="A33" s="353" t="s">
        <v>329</v>
      </c>
    </row>
    <row r="36" ht="11.25">
      <c r="A36" s="444"/>
    </row>
  </sheetData>
  <sheetProtection/>
  <mergeCells count="83">
    <mergeCell ref="A8:B10"/>
    <mergeCell ref="A7:B7"/>
    <mergeCell ref="C16:F16"/>
    <mergeCell ref="V3:Z3"/>
    <mergeCell ref="M4:O4"/>
    <mergeCell ref="P4:R4"/>
    <mergeCell ref="A3:B3"/>
    <mergeCell ref="S4:U4"/>
    <mergeCell ref="X1:Z1"/>
    <mergeCell ref="P2:Q3"/>
    <mergeCell ref="V2:W2"/>
    <mergeCell ref="X2:Z2"/>
    <mergeCell ref="S3:U3"/>
    <mergeCell ref="S1:U2"/>
    <mergeCell ref="V1:W1"/>
    <mergeCell ref="A1:B1"/>
    <mergeCell ref="D1:G1"/>
    <mergeCell ref="H1:K1"/>
    <mergeCell ref="P1:Q1"/>
    <mergeCell ref="N1:O1"/>
    <mergeCell ref="R1:R2"/>
    <mergeCell ref="L1:M1"/>
    <mergeCell ref="C2:G3"/>
    <mergeCell ref="H2:K3"/>
    <mergeCell ref="L2:O3"/>
    <mergeCell ref="V4:Z5"/>
    <mergeCell ref="D5:F5"/>
    <mergeCell ref="S5:U5"/>
    <mergeCell ref="H5:J5"/>
    <mergeCell ref="K5:L5"/>
    <mergeCell ref="M5:O5"/>
    <mergeCell ref="P5:R5"/>
    <mergeCell ref="D4:J4"/>
    <mergeCell ref="K4:L4"/>
    <mergeCell ref="AB6:AB26"/>
    <mergeCell ref="G7:G10"/>
    <mergeCell ref="H7:H10"/>
    <mergeCell ref="I7:I10"/>
    <mergeCell ref="J7:J10"/>
    <mergeCell ref="D6:E6"/>
    <mergeCell ref="H6:I6"/>
    <mergeCell ref="L6:M6"/>
    <mergeCell ref="P6:Q6"/>
    <mergeCell ref="S11:S14"/>
    <mergeCell ref="T11:T14"/>
    <mergeCell ref="U11:U14"/>
    <mergeCell ref="V11:V14"/>
    <mergeCell ref="T6:U6"/>
    <mergeCell ref="X6:Y6"/>
    <mergeCell ref="Q11:Q13"/>
    <mergeCell ref="R11:R13"/>
    <mergeCell ref="H15:H16"/>
    <mergeCell ref="I15:I16"/>
    <mergeCell ref="J15:J16"/>
    <mergeCell ref="K7:N10"/>
    <mergeCell ref="O11:O13"/>
    <mergeCell ref="P11:P13"/>
    <mergeCell ref="A25:B25"/>
    <mergeCell ref="N22:N24"/>
    <mergeCell ref="T22:T24"/>
    <mergeCell ref="A11:B13"/>
    <mergeCell ref="G11:G14"/>
    <mergeCell ref="B15:B16"/>
    <mergeCell ref="S22:S24"/>
    <mergeCell ref="J11:J14"/>
    <mergeCell ref="K11:N14"/>
    <mergeCell ref="A22:B24"/>
    <mergeCell ref="A18:A21"/>
    <mergeCell ref="A14:A17"/>
    <mergeCell ref="K22:K24"/>
    <mergeCell ref="L22:L24"/>
    <mergeCell ref="M22:M24"/>
    <mergeCell ref="K15:N16"/>
    <mergeCell ref="C11:F11"/>
    <mergeCell ref="H11:H14"/>
    <mergeCell ref="I11:I14"/>
    <mergeCell ref="V22:V24"/>
    <mergeCell ref="G23:G24"/>
    <mergeCell ref="H23:H24"/>
    <mergeCell ref="I23:I24"/>
    <mergeCell ref="J23:J24"/>
    <mergeCell ref="G15:G16"/>
    <mergeCell ref="U22:U24"/>
  </mergeCells>
  <conditionalFormatting sqref="V27 J26:J27 R19:R27 V19:V21 F26:F27 Z19:Z27 F29 Z29 R29 J29 V29 N26:N27">
    <cfRule type="expression" priority="3" dxfId="0" stopIfTrue="1">
      <formula>E19&lt;F19</formula>
    </cfRule>
  </conditionalFormatting>
  <conditionalFormatting sqref="R16:R18 V16:V18">
    <cfRule type="expression" priority="4" dxfId="0" stopIfTrue="1">
      <formula>Q19&lt;R16</formula>
    </cfRule>
  </conditionalFormatting>
  <conditionalFormatting sqref="Z18">
    <cfRule type="expression" priority="5" dxfId="0" stopIfTrue="1">
      <formula>Y20&lt;Z18</formula>
    </cfRule>
  </conditionalFormatting>
  <conditionalFormatting sqref="F28 Z28 R28 J28">
    <cfRule type="expression" priority="6" dxfId="0" stopIfTrue="1">
      <formula>E28&lt;F28</formula>
    </cfRule>
  </conditionalFormatting>
  <conditionalFormatting sqref="V28 N28:N29">
    <cfRule type="expression" priority="7" dxfId="0" stopIfTrue="1">
      <formula>#REF!&lt;N28</formula>
    </cfRule>
  </conditionalFormatting>
  <conditionalFormatting sqref="V7:V11">
    <cfRule type="expression" priority="8" dxfId="0" stopIfTrue="1">
      <formula>U7&lt;V7</formula>
    </cfRule>
  </conditionalFormatting>
  <conditionalFormatting sqref="V22:V23">
    <cfRule type="expression" priority="9" dxfId="0" stopIfTrue="1">
      <formula>U22&lt;V22</formula>
    </cfRule>
  </conditionalFormatting>
  <conditionalFormatting sqref="V25">
    <cfRule type="expression" priority="10" dxfId="0" stopIfTrue="1">
      <formula>U25&lt;V25</formula>
    </cfRule>
  </conditionalFormatting>
  <conditionalFormatting sqref="V26">
    <cfRule type="expression" priority="11" dxfId="0" stopIfTrue="1">
      <formula>U26&lt;V26</formula>
    </cfRule>
  </conditionalFormatting>
  <conditionalFormatting sqref="J11 J7 J19:J23">
    <cfRule type="expression" priority="12" dxfId="0" stopIfTrue="1">
      <formula>I7&lt;J7</formula>
    </cfRule>
  </conditionalFormatting>
  <conditionalFormatting sqref="J18">
    <cfRule type="expression" priority="13" dxfId="0" stopIfTrue="1">
      <formula>I20&lt;J18</formula>
    </cfRule>
  </conditionalFormatting>
  <conditionalFormatting sqref="J15:J16">
    <cfRule type="expression" priority="14" dxfId="0" stopIfTrue="1">
      <formula>I15&lt;J15</formula>
    </cfRule>
  </conditionalFormatting>
  <conditionalFormatting sqref="J25">
    <cfRule type="expression" priority="15" dxfId="0" stopIfTrue="1">
      <formula>I25&lt;J25</formula>
    </cfRule>
  </conditionalFormatting>
  <conditionalFormatting sqref="F7:F10 F12:F15 F23:F25 F17:F21">
    <cfRule type="expression" priority="16" dxfId="0" stopIfTrue="1">
      <formula>E7&lt;F7</formula>
    </cfRule>
  </conditionalFormatting>
  <conditionalFormatting sqref="N19:N22">
    <cfRule type="expression" priority="17" dxfId="0" stopIfTrue="1">
      <formula>M19&lt;N19</formula>
    </cfRule>
  </conditionalFormatting>
  <conditionalFormatting sqref="N18">
    <cfRule type="expression" priority="18" dxfId="0" stopIfTrue="1">
      <formula>M20&lt;N18</formula>
    </cfRule>
  </conditionalFormatting>
  <conditionalFormatting sqref="N25">
    <cfRule type="expression" priority="20" dxfId="0" stopIfTrue="1">
      <formula>M25&lt;N25</formula>
    </cfRule>
  </conditionalFormatting>
  <conditionalFormatting sqref="R7 R11">
    <cfRule type="expression" priority="21" dxfId="0" stopIfTrue="1">
      <formula>Q7&lt;R7</formula>
    </cfRule>
  </conditionalFormatting>
  <conditionalFormatting sqref="Z7">
    <cfRule type="expression" priority="22" dxfId="0" stopIfTrue="1">
      <formula>Y7&lt;Z7</formula>
    </cfRule>
  </conditionalFormatting>
  <conditionalFormatting sqref="F22">
    <cfRule type="expression" priority="1" dxfId="0" stopIfTrue="1">
      <formula>E22&lt;F22</formula>
    </cfRule>
  </conditionalFormatting>
  <dataValidations count="1">
    <dataValidation allowBlank="1" showInputMessage="1" showErrorMessage="1" imeMode="off" sqref="I22:I26 E7:F10 Q26:R26 U11:V14 Y26:Z26 P2:Q3 I11:I16 H5:J5 D5:F5 D1:G1 N22 M22:M26 AC6 J25:J26 V2:Z2 V4:Z5 S1:U3 N1:O1 E23:F26 Z15:Z16 J7:J16 Y7:Z7 I7 J22:J23 U22:V26 N25:N26 F22 Q7:R11 E12:F15 E17:F21"/>
  </dataValidations>
  <printOptions horizontalCentered="1"/>
  <pageMargins left="0.3937007874015748" right="0" top="0.3937007874015748" bottom="0" header="0.5118110236220472" footer="0.1968503937007874"/>
  <pageSetup horizontalDpi="300" verticalDpi="300" orientation="landscape" paperSize="9" scale="95" r:id="rId2"/>
  <drawing r:id="rId1"/>
</worksheet>
</file>

<file path=xl/worksheets/sheet7.xml><?xml version="1.0" encoding="utf-8"?>
<worksheet xmlns="http://schemas.openxmlformats.org/spreadsheetml/2006/main" xmlns:r="http://schemas.openxmlformats.org/officeDocument/2006/relationships">
  <dimension ref="A1:AB37"/>
  <sheetViews>
    <sheetView showGridLines="0" showZeros="0" view="pageBreakPreview" zoomScaleSheetLayoutView="100" zoomScalePageLayoutView="0" workbookViewId="0" topLeftCell="A1">
      <selection activeCell="A3" sqref="A3:B3"/>
    </sheetView>
  </sheetViews>
  <sheetFormatPr defaultColWidth="9.00390625" defaultRowHeight="13.5"/>
  <cols>
    <col min="1" max="1" width="3.375" style="368" customWidth="1"/>
    <col min="2" max="2" width="8.875" style="368" customWidth="1"/>
    <col min="3" max="3" width="7.625" style="368" customWidth="1"/>
    <col min="4" max="4" width="1.625" style="368" customWidth="1"/>
    <col min="5" max="5" width="6.125" style="368" customWidth="1"/>
    <col min="6" max="6" width="8.25390625" style="368" customWidth="1"/>
    <col min="7" max="7" width="7.375" style="368" customWidth="1"/>
    <col min="8" max="8" width="1.625" style="368" customWidth="1"/>
    <col min="9" max="9" width="5.625" style="368" customWidth="1"/>
    <col min="10" max="10" width="8.00390625" style="368" customWidth="1"/>
    <col min="11" max="11" width="6.625" style="368" customWidth="1"/>
    <col min="12" max="12" width="1.625" style="368" customWidth="1"/>
    <col min="13" max="13" width="5.625" style="368" customWidth="1"/>
    <col min="14" max="14" width="8.00390625" style="368" customWidth="1"/>
    <col min="15" max="15" width="6.00390625" style="368" customWidth="1"/>
    <col min="16" max="16" width="1.625" style="368" customWidth="1"/>
    <col min="17" max="17" width="5.625" style="368" customWidth="1"/>
    <col min="18" max="18" width="8.00390625" style="368" customWidth="1"/>
    <col min="19" max="19" width="5.875" style="368" customWidth="1"/>
    <col min="20" max="20" width="1.625" style="368" customWidth="1"/>
    <col min="21" max="21" width="5.625" style="368" customWidth="1"/>
    <col min="22" max="22" width="8.00390625" style="368" customWidth="1"/>
    <col min="23" max="23" width="6.125" style="368" customWidth="1"/>
    <col min="24" max="24" width="1.625" style="368" customWidth="1"/>
    <col min="25" max="25" width="5.625" style="368" customWidth="1"/>
    <col min="26" max="26" width="8.00390625" style="368" customWidth="1"/>
    <col min="27" max="27" width="0.5" style="368" customWidth="1"/>
    <col min="28" max="28" width="2.50390625" style="368" customWidth="1"/>
    <col min="29" max="16384" width="9.00390625" style="368" customWidth="1"/>
  </cols>
  <sheetData>
    <row r="1" spans="1:27" s="355" customFormat="1" ht="15" customHeight="1">
      <c r="A1" s="1326" t="str">
        <f>'市内河'!A1</f>
        <v>2024年</v>
      </c>
      <c r="B1" s="1326"/>
      <c r="C1" s="77" t="s">
        <v>454</v>
      </c>
      <c r="D1" s="1327">
        <f>'市内河'!$D$1</f>
        <v>0</v>
      </c>
      <c r="E1" s="1328"/>
      <c r="F1" s="1328"/>
      <c r="G1" s="1329"/>
      <c r="H1" s="1057" t="s">
        <v>455</v>
      </c>
      <c r="I1" s="1057"/>
      <c r="J1" s="1057"/>
      <c r="K1" s="1057"/>
      <c r="L1" s="1331" t="s">
        <v>456</v>
      </c>
      <c r="M1" s="1332"/>
      <c r="N1" s="1327">
        <f>'市内河'!$N$1</f>
        <v>0</v>
      </c>
      <c r="O1" s="1330"/>
      <c r="P1" s="1057" t="s">
        <v>457</v>
      </c>
      <c r="Q1" s="1057"/>
      <c r="R1" s="1040" t="s">
        <v>458</v>
      </c>
      <c r="S1" s="1075">
        <f>'市内河'!$R$1</f>
        <v>0</v>
      </c>
      <c r="T1" s="1204"/>
      <c r="U1" s="1336"/>
      <c r="V1" s="1338" t="s">
        <v>459</v>
      </c>
      <c r="W1" s="1044"/>
      <c r="X1" s="1044" t="s">
        <v>460</v>
      </c>
      <c r="Y1" s="1044"/>
      <c r="Z1" s="1044"/>
      <c r="AA1" s="354"/>
    </row>
    <row r="2" spans="1:28" s="355" customFormat="1" ht="18" customHeight="1">
      <c r="A2" s="230">
        <v>45383</v>
      </c>
      <c r="B2" s="83" t="s">
        <v>336</v>
      </c>
      <c r="C2" s="1137">
        <f>'市内河'!C2</f>
        <v>0</v>
      </c>
      <c r="D2" s="1138"/>
      <c r="E2" s="1138"/>
      <c r="F2" s="1138"/>
      <c r="G2" s="1138"/>
      <c r="H2" s="1073">
        <f>'市内河'!G2</f>
        <v>0</v>
      </c>
      <c r="I2" s="1073"/>
      <c r="J2" s="1073"/>
      <c r="K2" s="1073"/>
      <c r="L2" s="1082">
        <f>'市内河'!L2</f>
        <v>0</v>
      </c>
      <c r="M2" s="1082"/>
      <c r="N2" s="1082"/>
      <c r="O2" s="1082"/>
      <c r="P2" s="1071">
        <f>'市内河'!O2</f>
        <v>0</v>
      </c>
      <c r="Q2" s="1071"/>
      <c r="R2" s="1202"/>
      <c r="S2" s="1185"/>
      <c r="T2" s="1185"/>
      <c r="U2" s="1337"/>
      <c r="V2" s="1046">
        <f>'市内河'!U2</f>
        <v>0</v>
      </c>
      <c r="W2" s="1048"/>
      <c r="X2" s="1048">
        <f>'市内河'!W2</f>
        <v>0</v>
      </c>
      <c r="Y2" s="1048"/>
      <c r="Z2" s="1048"/>
      <c r="AA2" s="354"/>
      <c r="AB2" s="85"/>
    </row>
    <row r="3" spans="1:26" s="355" customFormat="1" ht="18" customHeight="1">
      <c r="A3" s="1142" t="s">
        <v>461</v>
      </c>
      <c r="B3" s="1142"/>
      <c r="C3" s="1205"/>
      <c r="D3" s="1206"/>
      <c r="E3" s="1206"/>
      <c r="F3" s="1206"/>
      <c r="G3" s="1206"/>
      <c r="H3" s="1074"/>
      <c r="I3" s="1074"/>
      <c r="J3" s="1074"/>
      <c r="K3" s="1333"/>
      <c r="L3" s="1082"/>
      <c r="M3" s="1082"/>
      <c r="N3" s="1082"/>
      <c r="O3" s="1082"/>
      <c r="P3" s="1072"/>
      <c r="Q3" s="1072"/>
      <c r="R3" s="232" t="s">
        <v>242</v>
      </c>
      <c r="S3" s="1335">
        <f>SUM(F23,J23,N23)</f>
        <v>0</v>
      </c>
      <c r="T3" s="1404"/>
      <c r="U3" s="1404"/>
      <c r="V3" s="1200" t="s">
        <v>337</v>
      </c>
      <c r="W3" s="1200"/>
      <c r="X3" s="1200"/>
      <c r="Y3" s="1200"/>
      <c r="Z3" s="1348"/>
    </row>
    <row r="4" spans="1:28" s="355" customFormat="1" ht="18" customHeight="1">
      <c r="A4" s="357"/>
      <c r="B4" s="357"/>
      <c r="C4" s="234" t="s">
        <v>245</v>
      </c>
      <c r="D4" s="1322">
        <f>'市内河'!D4</f>
        <v>0</v>
      </c>
      <c r="E4" s="1323"/>
      <c r="F4" s="1323"/>
      <c r="G4" s="1323"/>
      <c r="H4" s="1323"/>
      <c r="I4" s="1323"/>
      <c r="J4" s="1324"/>
      <c r="K4" s="1325" t="s">
        <v>246</v>
      </c>
      <c r="L4" s="1397"/>
      <c r="M4" s="1405">
        <f>'市内河'!N4</f>
        <v>0</v>
      </c>
      <c r="N4" s="1405"/>
      <c r="O4" s="1406"/>
      <c r="P4" s="1080" t="s">
        <v>339</v>
      </c>
      <c r="Q4" s="1081"/>
      <c r="R4" s="1351"/>
      <c r="S4" s="1395" t="s">
        <v>428</v>
      </c>
      <c r="T4" s="1351"/>
      <c r="U4" s="1351"/>
      <c r="V4" s="1398">
        <f>'市内河'!U4</f>
        <v>0</v>
      </c>
      <c r="W4" s="1399"/>
      <c r="X4" s="1399"/>
      <c r="Y4" s="1399"/>
      <c r="Z4" s="1400"/>
      <c r="AB4" s="89">
        <v>5</v>
      </c>
    </row>
    <row r="5" spans="1:26" s="355" customFormat="1" ht="18" customHeight="1">
      <c r="A5" s="445"/>
      <c r="B5" s="445"/>
      <c r="C5" s="92" t="s">
        <v>340</v>
      </c>
      <c r="D5" s="1122">
        <f>'市内河'!D5</f>
        <v>0</v>
      </c>
      <c r="E5" s="1122"/>
      <c r="F5" s="1312"/>
      <c r="G5" s="359" t="s">
        <v>341</v>
      </c>
      <c r="H5" s="1159">
        <f>'市内河'!H5</f>
        <v>0</v>
      </c>
      <c r="I5" s="1314"/>
      <c r="J5" s="1315"/>
      <c r="K5" s="1132" t="s">
        <v>251</v>
      </c>
      <c r="L5" s="1396"/>
      <c r="M5" s="1316">
        <f>'市内河'!N5</f>
        <v>0</v>
      </c>
      <c r="N5" s="1317"/>
      <c r="O5" s="1318"/>
      <c r="P5" s="1319"/>
      <c r="Q5" s="1320"/>
      <c r="R5" s="1321"/>
      <c r="S5" s="1110"/>
      <c r="T5" s="1313"/>
      <c r="U5" s="1313"/>
      <c r="V5" s="1401"/>
      <c r="W5" s="1402"/>
      <c r="X5" s="1402"/>
      <c r="Y5" s="1402"/>
      <c r="Z5" s="1403"/>
    </row>
    <row r="6" spans="1:28" ht="20.25" customHeight="1">
      <c r="A6" s="360" t="s">
        <v>133</v>
      </c>
      <c r="B6" s="446"/>
      <c r="C6" s="365" t="s">
        <v>462</v>
      </c>
      <c r="D6" s="1376" t="s">
        <v>134</v>
      </c>
      <c r="E6" s="1377"/>
      <c r="F6" s="363" t="s">
        <v>256</v>
      </c>
      <c r="G6" s="362" t="s">
        <v>463</v>
      </c>
      <c r="H6" s="1093" t="s">
        <v>134</v>
      </c>
      <c r="I6" s="1394"/>
      <c r="J6" s="363" t="s">
        <v>256</v>
      </c>
      <c r="K6" s="362" t="s">
        <v>464</v>
      </c>
      <c r="L6" s="1093" t="s">
        <v>134</v>
      </c>
      <c r="M6" s="1394"/>
      <c r="N6" s="363" t="s">
        <v>256</v>
      </c>
      <c r="O6" s="166" t="s">
        <v>433</v>
      </c>
      <c r="P6" s="1093" t="s">
        <v>134</v>
      </c>
      <c r="Q6" s="1359"/>
      <c r="R6" s="447" t="s">
        <v>256</v>
      </c>
      <c r="S6" s="344" t="s">
        <v>434</v>
      </c>
      <c r="T6" s="1093" t="s">
        <v>134</v>
      </c>
      <c r="U6" s="1359"/>
      <c r="V6" s="448" t="s">
        <v>256</v>
      </c>
      <c r="W6" s="365" t="s">
        <v>105</v>
      </c>
      <c r="X6" s="1376" t="s">
        <v>134</v>
      </c>
      <c r="Y6" s="1379"/>
      <c r="Z6" s="448" t="s">
        <v>256</v>
      </c>
      <c r="AA6" s="366"/>
      <c r="AB6" s="1143" t="s">
        <v>465</v>
      </c>
    </row>
    <row r="7" spans="1:28" ht="60" customHeight="1">
      <c r="A7" s="1291"/>
      <c r="B7" s="1381"/>
      <c r="C7" s="372" t="s">
        <v>466</v>
      </c>
      <c r="D7" s="111" t="s">
        <v>139</v>
      </c>
      <c r="E7" s="859">
        <v>12300</v>
      </c>
      <c r="F7" s="371"/>
      <c r="G7" s="372" t="s">
        <v>151</v>
      </c>
      <c r="H7" s="449"/>
      <c r="I7" s="859">
        <v>1600</v>
      </c>
      <c r="J7" s="371"/>
      <c r="K7" s="1373" t="s">
        <v>467</v>
      </c>
      <c r="L7" s="1374"/>
      <c r="M7" s="1374"/>
      <c r="N7" s="1375"/>
      <c r="O7" s="381"/>
      <c r="P7" s="381"/>
      <c r="Q7" s="381"/>
      <c r="R7" s="381"/>
      <c r="S7" s="381"/>
      <c r="T7" s="450"/>
      <c r="U7" s="381"/>
      <c r="V7" s="451"/>
      <c r="W7" s="381"/>
      <c r="X7" s="381"/>
      <c r="Y7" s="381"/>
      <c r="Z7" s="452"/>
      <c r="AA7" s="383"/>
      <c r="AB7" s="1378"/>
    </row>
    <row r="8" spans="1:28" ht="20.25" customHeight="1">
      <c r="A8" s="1382" t="s">
        <v>122</v>
      </c>
      <c r="B8" s="147" t="s">
        <v>152</v>
      </c>
      <c r="C8" s="394" t="s">
        <v>153</v>
      </c>
      <c r="D8" s="111" t="s">
        <v>139</v>
      </c>
      <c r="E8" s="859">
        <v>5150</v>
      </c>
      <c r="F8" s="371"/>
      <c r="G8" s="369" t="s">
        <v>153</v>
      </c>
      <c r="H8" s="253"/>
      <c r="I8" s="370">
        <v>2100</v>
      </c>
      <c r="J8" s="371"/>
      <c r="K8" s="1353" t="s">
        <v>586</v>
      </c>
      <c r="L8" s="1354"/>
      <c r="M8" s="1354"/>
      <c r="N8" s="1355"/>
      <c r="O8" s="451" t="s">
        <v>143</v>
      </c>
      <c r="P8" s="381"/>
      <c r="Q8" s="381"/>
      <c r="R8" s="381"/>
      <c r="S8" s="451" t="s">
        <v>143</v>
      </c>
      <c r="T8" s="450"/>
      <c r="U8" s="398"/>
      <c r="V8" s="455"/>
      <c r="W8" s="381"/>
      <c r="X8" s="381"/>
      <c r="Y8" s="381"/>
      <c r="Z8" s="456"/>
      <c r="AA8" s="379"/>
      <c r="AB8" s="1378"/>
    </row>
    <row r="9" spans="1:28" ht="20.25" customHeight="1">
      <c r="A9" s="1383"/>
      <c r="B9" s="1362" t="s">
        <v>154</v>
      </c>
      <c r="C9" s="394" t="s">
        <v>468</v>
      </c>
      <c r="D9" s="111" t="s">
        <v>139</v>
      </c>
      <c r="E9" s="859">
        <v>4600</v>
      </c>
      <c r="F9" s="371"/>
      <c r="G9" s="374" t="s">
        <v>468</v>
      </c>
      <c r="H9" s="453"/>
      <c r="I9" s="824">
        <v>1550</v>
      </c>
      <c r="J9" s="454"/>
      <c r="K9" s="1356"/>
      <c r="L9" s="1357"/>
      <c r="M9" s="1357"/>
      <c r="N9" s="1358"/>
      <c r="O9" s="451" t="s">
        <v>143</v>
      </c>
      <c r="P9" s="381"/>
      <c r="Q9" s="381"/>
      <c r="R9" s="381"/>
      <c r="S9" s="451" t="s">
        <v>143</v>
      </c>
      <c r="T9" s="450"/>
      <c r="U9" s="381"/>
      <c r="V9" s="451"/>
      <c r="W9" s="381"/>
      <c r="X9" s="381"/>
      <c r="Y9" s="381"/>
      <c r="Z9" s="456"/>
      <c r="AB9" s="1378"/>
    </row>
    <row r="10" spans="1:28" ht="20.25" customHeight="1">
      <c r="A10" s="1383"/>
      <c r="B10" s="1372"/>
      <c r="C10" s="394" t="s">
        <v>469</v>
      </c>
      <c r="D10" s="111" t="s">
        <v>139</v>
      </c>
      <c r="E10" s="859">
        <v>3100</v>
      </c>
      <c r="F10" s="371"/>
      <c r="G10" s="394" t="s">
        <v>470</v>
      </c>
      <c r="H10" s="111" t="s">
        <v>263</v>
      </c>
      <c r="I10" s="457">
        <v>600</v>
      </c>
      <c r="J10" s="458"/>
      <c r="K10" s="402"/>
      <c r="L10" s="198"/>
      <c r="M10" s="367"/>
      <c r="N10" s="460"/>
      <c r="O10" s="451" t="s">
        <v>143</v>
      </c>
      <c r="P10" s="381"/>
      <c r="Q10" s="381"/>
      <c r="R10" s="381"/>
      <c r="S10" s="381"/>
      <c r="T10" s="450"/>
      <c r="U10" s="381"/>
      <c r="V10" s="451"/>
      <c r="W10" s="381"/>
      <c r="X10" s="381"/>
      <c r="Y10" s="381"/>
      <c r="Z10" s="456"/>
      <c r="AB10" s="1378"/>
    </row>
    <row r="11" spans="1:28" ht="20.25" customHeight="1">
      <c r="A11" s="1383"/>
      <c r="B11" s="461" t="s">
        <v>155</v>
      </c>
      <c r="C11" s="394" t="s">
        <v>156</v>
      </c>
      <c r="D11" s="111" t="s">
        <v>142</v>
      </c>
      <c r="E11" s="859">
        <v>1700</v>
      </c>
      <c r="F11" s="371"/>
      <c r="G11" s="462"/>
      <c r="H11" s="463"/>
      <c r="I11" s="464"/>
      <c r="J11" s="399"/>
      <c r="K11" s="465" t="s">
        <v>143</v>
      </c>
      <c r="L11" s="466"/>
      <c r="M11" s="464"/>
      <c r="N11" s="180"/>
      <c r="O11" s="381"/>
      <c r="P11" s="381"/>
      <c r="Q11" s="381"/>
      <c r="R11" s="381"/>
      <c r="S11" s="467"/>
      <c r="T11" s="398"/>
      <c r="U11" s="381"/>
      <c r="V11" s="398"/>
      <c r="W11" s="381"/>
      <c r="X11" s="381"/>
      <c r="Y11" s="381"/>
      <c r="Z11" s="456"/>
      <c r="AB11" s="1378"/>
    </row>
    <row r="12" spans="1:28" ht="20.25" customHeight="1">
      <c r="A12" s="1384"/>
      <c r="B12" s="115" t="s">
        <v>157</v>
      </c>
      <c r="C12" s="394" t="s">
        <v>158</v>
      </c>
      <c r="D12" s="111" t="s">
        <v>142</v>
      </c>
      <c r="E12" s="859">
        <v>1700</v>
      </c>
      <c r="F12" s="371"/>
      <c r="G12" s="388"/>
      <c r="H12" s="463"/>
      <c r="I12" s="464"/>
      <c r="J12" s="468"/>
      <c r="K12" s="469" t="s">
        <v>143</v>
      </c>
      <c r="L12" s="466"/>
      <c r="M12" s="464"/>
      <c r="N12" s="180"/>
      <c r="O12" s="381"/>
      <c r="P12" s="381"/>
      <c r="Q12" s="381"/>
      <c r="R12" s="381"/>
      <c r="S12" s="381"/>
      <c r="T12" s="450"/>
      <c r="U12" s="398"/>
      <c r="V12" s="455"/>
      <c r="W12" s="381"/>
      <c r="X12" s="381"/>
      <c r="Y12" s="381"/>
      <c r="Z12" s="456"/>
      <c r="AB12" s="1378"/>
    </row>
    <row r="13" spans="1:28" ht="20.25" customHeight="1">
      <c r="A13" s="1241" t="s">
        <v>112</v>
      </c>
      <c r="B13" s="1364"/>
      <c r="C13" s="470" t="s">
        <v>471</v>
      </c>
      <c r="D13" s="111" t="s">
        <v>263</v>
      </c>
      <c r="E13" s="859">
        <v>5500</v>
      </c>
      <c r="F13" s="371"/>
      <c r="G13" s="1367" t="s">
        <v>471</v>
      </c>
      <c r="H13" s="1297" t="s">
        <v>263</v>
      </c>
      <c r="I13" s="1308">
        <v>1300</v>
      </c>
      <c r="J13" s="1370"/>
      <c r="K13" s="384"/>
      <c r="L13" s="198"/>
      <c r="M13" s="367"/>
      <c r="N13" s="460"/>
      <c r="O13" s="471" t="s">
        <v>143</v>
      </c>
      <c r="P13" s="471"/>
      <c r="Q13" s="471"/>
      <c r="R13" s="381"/>
      <c r="S13" s="331"/>
      <c r="T13" s="472"/>
      <c r="U13" s="398"/>
      <c r="V13" s="473"/>
      <c r="W13" s="381"/>
      <c r="X13" s="381"/>
      <c r="Y13" s="381"/>
      <c r="Z13" s="456"/>
      <c r="AA13" s="474"/>
      <c r="AB13" s="1378"/>
    </row>
    <row r="14" spans="1:28" ht="20.25" customHeight="1">
      <c r="A14" s="1262" t="s">
        <v>123</v>
      </c>
      <c r="B14" s="1380" t="s">
        <v>472</v>
      </c>
      <c r="C14" s="470" t="s">
        <v>473</v>
      </c>
      <c r="D14" s="111" t="s">
        <v>263</v>
      </c>
      <c r="E14" s="869">
        <v>2250</v>
      </c>
      <c r="F14" s="371"/>
      <c r="G14" s="1361"/>
      <c r="H14" s="1368"/>
      <c r="I14" s="1369"/>
      <c r="J14" s="1371"/>
      <c r="K14" s="475"/>
      <c r="L14" s="466"/>
      <c r="M14" s="476"/>
      <c r="N14" s="180"/>
      <c r="O14" s="381"/>
      <c r="P14" s="381"/>
      <c r="Q14" s="381"/>
      <c r="R14" s="381"/>
      <c r="S14" s="451" t="s">
        <v>143</v>
      </c>
      <c r="T14" s="381"/>
      <c r="U14" s="381"/>
      <c r="V14" s="381"/>
      <c r="W14" s="381"/>
      <c r="X14" s="381"/>
      <c r="Y14" s="381"/>
      <c r="Z14" s="456"/>
      <c r="AB14" s="1378"/>
    </row>
    <row r="15" spans="1:28" ht="20.25" customHeight="1">
      <c r="A15" s="1360"/>
      <c r="B15" s="1360"/>
      <c r="C15" s="1241" t="s">
        <v>588</v>
      </c>
      <c r="D15" s="1242"/>
      <c r="E15" s="1242"/>
      <c r="F15" s="1243"/>
      <c r="G15" s="388"/>
      <c r="H15" s="73"/>
      <c r="I15" s="477"/>
      <c r="J15" s="478"/>
      <c r="K15" s="465"/>
      <c r="L15" s="73"/>
      <c r="M15" s="477"/>
      <c r="N15" s="180"/>
      <c r="O15" s="381"/>
      <c r="P15" s="381"/>
      <c r="Q15" s="398"/>
      <c r="R15" s="398"/>
      <c r="S15" s="381"/>
      <c r="T15" s="381"/>
      <c r="U15" s="398"/>
      <c r="V15" s="398"/>
      <c r="W15" s="381"/>
      <c r="X15" s="381"/>
      <c r="Y15" s="398"/>
      <c r="Z15" s="479"/>
      <c r="AA15" s="411"/>
      <c r="AB15" s="1378"/>
    </row>
    <row r="16" spans="1:28" ht="20.25" customHeight="1">
      <c r="A16" s="1361"/>
      <c r="B16" s="1361"/>
      <c r="C16" s="394" t="s">
        <v>159</v>
      </c>
      <c r="D16" s="111" t="s">
        <v>142</v>
      </c>
      <c r="E16" s="860">
        <v>600</v>
      </c>
      <c r="F16" s="371"/>
      <c r="G16" s="480"/>
      <c r="H16" s="407"/>
      <c r="I16" s="481"/>
      <c r="J16" s="468"/>
      <c r="K16" s="465"/>
      <c r="L16" s="73"/>
      <c r="M16" s="477"/>
      <c r="N16" s="180"/>
      <c r="O16" s="381"/>
      <c r="P16" s="381"/>
      <c r="Q16" s="398"/>
      <c r="R16" s="398"/>
      <c r="S16" s="381"/>
      <c r="T16" s="381"/>
      <c r="U16" s="398"/>
      <c r="V16" s="398"/>
      <c r="W16" s="381"/>
      <c r="X16" s="381"/>
      <c r="Y16" s="398"/>
      <c r="Z16" s="479"/>
      <c r="AA16" s="411"/>
      <c r="AB16" s="1378"/>
    </row>
    <row r="17" spans="1:28" ht="20.25" customHeight="1">
      <c r="A17" s="1262" t="s">
        <v>124</v>
      </c>
      <c r="B17" s="1362" t="s">
        <v>160</v>
      </c>
      <c r="C17" s="394" t="s">
        <v>474</v>
      </c>
      <c r="D17" s="134" t="s">
        <v>263</v>
      </c>
      <c r="E17" s="859">
        <v>3600</v>
      </c>
      <c r="F17" s="371"/>
      <c r="G17" s="1387" t="s">
        <v>475</v>
      </c>
      <c r="H17" s="1297" t="s">
        <v>263</v>
      </c>
      <c r="I17" s="1308">
        <v>1600</v>
      </c>
      <c r="J17" s="1370"/>
      <c r="K17" s="384"/>
      <c r="L17" s="198"/>
      <c r="M17" s="367"/>
      <c r="N17" s="460"/>
      <c r="O17" s="482" t="s">
        <v>143</v>
      </c>
      <c r="P17" s="381"/>
      <c r="Q17" s="398"/>
      <c r="R17" s="398"/>
      <c r="S17" s="483" t="s">
        <v>143</v>
      </c>
      <c r="T17" s="381"/>
      <c r="U17" s="398"/>
      <c r="V17" s="398"/>
      <c r="W17" s="484"/>
      <c r="X17" s="381"/>
      <c r="Y17" s="398"/>
      <c r="Z17" s="479"/>
      <c r="AA17" s="411"/>
      <c r="AB17" s="1378"/>
    </row>
    <row r="18" spans="1:28" ht="20.25" customHeight="1">
      <c r="A18" s="1360"/>
      <c r="B18" s="1385"/>
      <c r="C18" s="394" t="s">
        <v>476</v>
      </c>
      <c r="D18" s="134" t="s">
        <v>263</v>
      </c>
      <c r="E18" s="859">
        <v>1650</v>
      </c>
      <c r="F18" s="371"/>
      <c r="G18" s="1388"/>
      <c r="H18" s="1390"/>
      <c r="I18" s="1365"/>
      <c r="J18" s="1392"/>
      <c r="K18" s="485"/>
      <c r="L18" s="198"/>
      <c r="M18" s="367"/>
      <c r="N18" s="486"/>
      <c r="O18" s="381"/>
      <c r="P18" s="381"/>
      <c r="Q18" s="381"/>
      <c r="R18" s="381"/>
      <c r="S18" s="381"/>
      <c r="T18" s="381"/>
      <c r="U18" s="381"/>
      <c r="V18" s="381"/>
      <c r="W18" s="381"/>
      <c r="X18" s="381"/>
      <c r="Y18" s="381"/>
      <c r="Z18" s="456"/>
      <c r="AA18" s="411"/>
      <c r="AB18" s="1378"/>
    </row>
    <row r="19" spans="1:28" ht="20.25" customHeight="1">
      <c r="A19" s="1360"/>
      <c r="B19" s="1385"/>
      <c r="C19" s="1210" t="s">
        <v>616</v>
      </c>
      <c r="D19" s="1211"/>
      <c r="E19" s="1211"/>
      <c r="F19" s="1352"/>
      <c r="G19" s="1388"/>
      <c r="H19" s="1390"/>
      <c r="I19" s="1365"/>
      <c r="J19" s="1392"/>
      <c r="K19" s="487"/>
      <c r="L19" s="488"/>
      <c r="M19" s="367"/>
      <c r="N19" s="268"/>
      <c r="O19" s="381"/>
      <c r="P19" s="381"/>
      <c r="Q19" s="381"/>
      <c r="R19" s="381"/>
      <c r="S19" s="381"/>
      <c r="T19" s="489"/>
      <c r="U19" s="381"/>
      <c r="V19" s="490"/>
      <c r="W19" s="490"/>
      <c r="X19" s="490"/>
      <c r="Y19" s="491"/>
      <c r="Z19" s="492"/>
      <c r="AB19" s="1378"/>
    </row>
    <row r="20" spans="1:28" ht="20.25" customHeight="1">
      <c r="A20" s="1360"/>
      <c r="B20" s="1386"/>
      <c r="C20" s="470" t="s">
        <v>477</v>
      </c>
      <c r="D20" s="111" t="s">
        <v>263</v>
      </c>
      <c r="E20" s="859">
        <v>750</v>
      </c>
      <c r="F20" s="371"/>
      <c r="G20" s="1388"/>
      <c r="H20" s="1390"/>
      <c r="I20" s="1365"/>
      <c r="J20" s="1392"/>
      <c r="K20" s="384"/>
      <c r="L20" s="198"/>
      <c r="M20" s="367"/>
      <c r="N20" s="460"/>
      <c r="O20" s="381"/>
      <c r="P20" s="381"/>
      <c r="Q20" s="381"/>
      <c r="R20" s="381"/>
      <c r="S20" s="381"/>
      <c r="T20" s="489"/>
      <c r="U20" s="381"/>
      <c r="V20" s="490"/>
      <c r="W20" s="490"/>
      <c r="X20" s="490"/>
      <c r="Y20" s="491"/>
      <c r="Z20" s="492"/>
      <c r="AB20" s="1378"/>
    </row>
    <row r="21" spans="1:28" ht="20.25" customHeight="1">
      <c r="A21" s="1360"/>
      <c r="B21" s="1362" t="s">
        <v>478</v>
      </c>
      <c r="C21" s="394" t="s">
        <v>161</v>
      </c>
      <c r="D21" s="111" t="s">
        <v>263</v>
      </c>
      <c r="E21" s="859">
        <v>1800</v>
      </c>
      <c r="F21" s="371"/>
      <c r="G21" s="1389"/>
      <c r="H21" s="1391"/>
      <c r="I21" s="1366"/>
      <c r="J21" s="1393"/>
      <c r="K21" s="493" t="s">
        <v>143</v>
      </c>
      <c r="L21" s="73"/>
      <c r="M21" s="476"/>
      <c r="N21" s="387"/>
      <c r="O21" s="381"/>
      <c r="P21" s="381"/>
      <c r="Q21" s="381"/>
      <c r="R21" s="381"/>
      <c r="S21" s="451" t="s">
        <v>143</v>
      </c>
      <c r="T21" s="381"/>
      <c r="U21" s="381"/>
      <c r="V21" s="381"/>
      <c r="W21" s="381"/>
      <c r="X21" s="381"/>
      <c r="Y21" s="381"/>
      <c r="Z21" s="456"/>
      <c r="AA21" s="494"/>
      <c r="AB21" s="1378"/>
    </row>
    <row r="22" spans="1:28" ht="20.25" customHeight="1" thickBot="1">
      <c r="A22" s="1363"/>
      <c r="B22" s="1363"/>
      <c r="C22" s="495" t="s">
        <v>162</v>
      </c>
      <c r="D22" s="413" t="s">
        <v>318</v>
      </c>
      <c r="E22" s="868">
        <v>800</v>
      </c>
      <c r="F22" s="415"/>
      <c r="G22" s="496"/>
      <c r="H22" s="497"/>
      <c r="I22" s="498"/>
      <c r="J22" s="499"/>
      <c r="K22" s="500" t="s">
        <v>143</v>
      </c>
      <c r="L22" s="501"/>
      <c r="M22" s="502"/>
      <c r="N22" s="499"/>
      <c r="O22" s="503"/>
      <c r="P22" s="503"/>
      <c r="Q22" s="503"/>
      <c r="R22" s="503"/>
      <c r="S22" s="503"/>
      <c r="T22" s="503"/>
      <c r="U22" s="503"/>
      <c r="V22" s="503"/>
      <c r="W22" s="503"/>
      <c r="X22" s="503"/>
      <c r="Y22" s="503"/>
      <c r="Z22" s="504"/>
      <c r="AB22" s="1378"/>
    </row>
    <row r="23" spans="1:28" ht="20.25" customHeight="1" thickTop="1">
      <c r="A23" s="425" t="s">
        <v>448</v>
      </c>
      <c r="B23" s="505">
        <f>SUM(E23,I23,M23,Q23,U23,Y23)</f>
        <v>54250</v>
      </c>
      <c r="C23" s="425" t="s">
        <v>448</v>
      </c>
      <c r="D23" s="506"/>
      <c r="E23" s="428">
        <f>SUM(E7:E22)</f>
        <v>45500</v>
      </c>
      <c r="F23" s="429">
        <f>SUM(F7:F22)</f>
        <v>0</v>
      </c>
      <c r="G23" s="430" t="s">
        <v>448</v>
      </c>
      <c r="H23" s="507"/>
      <c r="I23" s="428">
        <f>SUM(I7:I22)</f>
        <v>8750</v>
      </c>
      <c r="J23" s="433">
        <f>SUM(J7:J22)</f>
        <v>0</v>
      </c>
      <c r="K23" s="430" t="s">
        <v>448</v>
      </c>
      <c r="L23" s="428"/>
      <c r="M23" s="428">
        <f>SUM(M7:M22)</f>
        <v>0</v>
      </c>
      <c r="N23" s="433">
        <f>SUM(N7:N22)</f>
        <v>0</v>
      </c>
      <c r="O23" s="436"/>
      <c r="P23" s="508"/>
      <c r="Q23" s="509"/>
      <c r="R23" s="510"/>
      <c r="S23" s="425"/>
      <c r="T23" s="508"/>
      <c r="U23" s="509"/>
      <c r="V23" s="511"/>
      <c r="W23" s="425"/>
      <c r="X23" s="512"/>
      <c r="Y23" s="509"/>
      <c r="Z23" s="510"/>
      <c r="AB23" s="1378"/>
    </row>
    <row r="24" spans="1:17" ht="12" customHeight="1">
      <c r="A24" s="52" t="s">
        <v>479</v>
      </c>
      <c r="B24" s="513"/>
      <c r="C24" s="514"/>
      <c r="D24" s="514"/>
      <c r="E24" s="515"/>
      <c r="F24" s="514"/>
      <c r="G24" s="514"/>
      <c r="H24" s="514"/>
      <c r="I24" s="515"/>
      <c r="J24" s="513"/>
      <c r="M24" s="52"/>
      <c r="Q24" s="411"/>
    </row>
    <row r="25" spans="1:17" ht="12" customHeight="1">
      <c r="A25" s="829" t="s">
        <v>702</v>
      </c>
      <c r="B25" s="516"/>
      <c r="C25" s="516"/>
      <c r="D25" s="516"/>
      <c r="E25" s="517"/>
      <c r="F25" s="516"/>
      <c r="G25" s="516"/>
      <c r="H25" s="516"/>
      <c r="I25" s="517"/>
      <c r="J25" s="516"/>
      <c r="M25" s="52" t="s">
        <v>480</v>
      </c>
      <c r="Q25" s="411"/>
    </row>
    <row r="26" spans="1:28" ht="12" customHeight="1">
      <c r="A26" s="518" t="s">
        <v>481</v>
      </c>
      <c r="B26" s="513"/>
      <c r="C26" s="514"/>
      <c r="D26" s="514"/>
      <c r="E26" s="514"/>
      <c r="F26" s="514"/>
      <c r="G26" s="514"/>
      <c r="H26" s="514"/>
      <c r="I26" s="514"/>
      <c r="J26" s="513"/>
      <c r="L26" s="519"/>
      <c r="M26" s="52" t="s">
        <v>703</v>
      </c>
      <c r="N26" s="520"/>
      <c r="O26" s="520"/>
      <c r="P26" s="520"/>
      <c r="Q26" s="520"/>
      <c r="R26" s="520"/>
      <c r="S26" s="520"/>
      <c r="T26" s="519"/>
      <c r="U26" s="519"/>
      <c r="V26" s="519"/>
      <c r="W26" s="304"/>
      <c r="X26" s="304"/>
      <c r="Y26" s="304"/>
      <c r="AA26" s="304"/>
      <c r="AB26" s="519"/>
    </row>
    <row r="27" spans="1:28" ht="12" customHeight="1">
      <c r="A27" s="518" t="s">
        <v>482</v>
      </c>
      <c r="B27" s="513"/>
      <c r="C27" s="443"/>
      <c r="D27" s="443"/>
      <c r="E27" s="443"/>
      <c r="F27" s="443"/>
      <c r="G27" s="443"/>
      <c r="H27" s="521"/>
      <c r="I27" s="521"/>
      <c r="J27" s="443"/>
      <c r="M27" s="52" t="s">
        <v>483</v>
      </c>
      <c r="U27" s="52"/>
      <c r="V27" s="75"/>
      <c r="W27" s="72"/>
      <c r="X27" s="72"/>
      <c r="Y27" s="72"/>
      <c r="Z27" s="72"/>
      <c r="AA27" s="72"/>
      <c r="AB27" s="75"/>
    </row>
    <row r="28" spans="1:28" ht="12" customHeight="1">
      <c r="A28" s="52" t="s">
        <v>484</v>
      </c>
      <c r="B28" s="513"/>
      <c r="C28" s="443"/>
      <c r="D28" s="443"/>
      <c r="E28" s="443"/>
      <c r="F28" s="443"/>
      <c r="G28" s="443"/>
      <c r="H28" s="521"/>
      <c r="I28" s="521"/>
      <c r="J28" s="443"/>
      <c r="M28" s="52"/>
      <c r="V28" s="75"/>
      <c r="W28" s="72"/>
      <c r="X28" s="72"/>
      <c r="Y28" s="72"/>
      <c r="Z28" s="72"/>
      <c r="AA28" s="72"/>
      <c r="AB28" s="75"/>
    </row>
    <row r="29" spans="1:13" ht="12" customHeight="1">
      <c r="A29" s="52" t="s">
        <v>382</v>
      </c>
      <c r="B29" s="513"/>
      <c r="C29" s="443"/>
      <c r="D29" s="443"/>
      <c r="E29" s="443"/>
      <c r="F29" s="443"/>
      <c r="G29" s="443"/>
      <c r="H29" s="521"/>
      <c r="I29" s="521"/>
      <c r="J29" s="443"/>
      <c r="M29" s="52"/>
    </row>
    <row r="30" spans="1:11" ht="11.25" customHeight="1">
      <c r="A30" s="353" t="s">
        <v>485</v>
      </c>
      <c r="B30" s="513"/>
      <c r="C30" s="443"/>
      <c r="D30" s="443"/>
      <c r="E30" s="443"/>
      <c r="F30" s="443"/>
      <c r="G30" s="443"/>
      <c r="H30" s="521"/>
      <c r="I30" s="521"/>
      <c r="J30" s="443"/>
      <c r="K30" s="52"/>
    </row>
    <row r="31" ht="10.5" customHeight="1">
      <c r="A31" s="522"/>
    </row>
    <row r="32" ht="16.5" customHeight="1"/>
    <row r="37" spans="1:2" ht="11.25">
      <c r="A37" s="444"/>
      <c r="B37" s="474"/>
    </row>
  </sheetData>
  <sheetProtection/>
  <mergeCells count="59">
    <mergeCell ref="S1:U2"/>
    <mergeCell ref="A1:B1"/>
    <mergeCell ref="D1:G1"/>
    <mergeCell ref="H1:K1"/>
    <mergeCell ref="L1:M1"/>
    <mergeCell ref="R1:R2"/>
    <mergeCell ref="P2:Q3"/>
    <mergeCell ref="N1:O1"/>
    <mergeCell ref="A3:B3"/>
    <mergeCell ref="P5:R5"/>
    <mergeCell ref="V3:Z3"/>
    <mergeCell ref="S3:U3"/>
    <mergeCell ref="P1:Q1"/>
    <mergeCell ref="P4:R4"/>
    <mergeCell ref="C2:G3"/>
    <mergeCell ref="M4:O4"/>
    <mergeCell ref="H2:K3"/>
    <mergeCell ref="L2:O3"/>
    <mergeCell ref="V1:W1"/>
    <mergeCell ref="S5:U5"/>
    <mergeCell ref="H5:J5"/>
    <mergeCell ref="D5:F5"/>
    <mergeCell ref="X2:Z2"/>
    <mergeCell ref="X1:Z1"/>
    <mergeCell ref="K5:L5"/>
    <mergeCell ref="M5:O5"/>
    <mergeCell ref="D4:J4"/>
    <mergeCell ref="K4:L4"/>
    <mergeCell ref="V4:Z5"/>
    <mergeCell ref="A17:A22"/>
    <mergeCell ref="B17:B20"/>
    <mergeCell ref="G17:G21"/>
    <mergeCell ref="H17:H21"/>
    <mergeCell ref="J17:J21"/>
    <mergeCell ref="V2:W2"/>
    <mergeCell ref="H6:I6"/>
    <mergeCell ref="L6:M6"/>
    <mergeCell ref="P6:Q6"/>
    <mergeCell ref="S4:U4"/>
    <mergeCell ref="I13:I14"/>
    <mergeCell ref="J13:J14"/>
    <mergeCell ref="B9:B10"/>
    <mergeCell ref="K7:N7"/>
    <mergeCell ref="D6:E6"/>
    <mergeCell ref="AB6:AB23"/>
    <mergeCell ref="X6:Y6"/>
    <mergeCell ref="B14:B16"/>
    <mergeCell ref="A7:B7"/>
    <mergeCell ref="A8:A12"/>
    <mergeCell ref="C19:F19"/>
    <mergeCell ref="C15:F15"/>
    <mergeCell ref="K8:N9"/>
    <mergeCell ref="T6:U6"/>
    <mergeCell ref="A14:A16"/>
    <mergeCell ref="B21:B22"/>
    <mergeCell ref="A13:B13"/>
    <mergeCell ref="I17:I21"/>
    <mergeCell ref="G13:G14"/>
    <mergeCell ref="H13:H14"/>
  </mergeCells>
  <conditionalFormatting sqref="V12:V13 F23 J22:J23">
    <cfRule type="expression" priority="2" dxfId="0" stopIfTrue="1">
      <formula>E12&lt;F12</formula>
    </cfRule>
  </conditionalFormatting>
  <conditionalFormatting sqref="N23">
    <cfRule type="expression" priority="3" dxfId="0" stopIfTrue="1">
      <formula>M23&lt;N23</formula>
    </cfRule>
  </conditionalFormatting>
  <conditionalFormatting sqref="F7:F14 F16:F18 F20:F22">
    <cfRule type="expression" priority="4" dxfId="0" stopIfTrue="1">
      <formula>E7&lt;F7</formula>
    </cfRule>
  </conditionalFormatting>
  <conditionalFormatting sqref="J15:J17 J7:J13">
    <cfRule type="expression" priority="5" dxfId="0" stopIfTrue="1">
      <formula>I7&lt;J7</formula>
    </cfRule>
  </conditionalFormatting>
  <conditionalFormatting sqref="N10:N17 N21:N22">
    <cfRule type="expression" priority="7" dxfId="0" stopIfTrue="1">
      <formula>M10&lt;N10</formula>
    </cfRule>
  </conditionalFormatting>
  <dataValidations count="1">
    <dataValidation allowBlank="1" showInputMessage="1" showErrorMessage="1" imeMode="off" sqref="L23:N23 I23:J23 N1:O1 M20:N20 I13:J13 I17:J17 I7:J10 P2:Q3 D1:G1 V2:Z2 V4:Z5 S1:U3 H5:J5 D5:F5 M17:N17 M10:N10 M13:N13 E7:F14 E16:F18 E20:F23"/>
  </dataValidations>
  <printOptions horizontalCentered="1"/>
  <pageMargins left="0.3937007874015748" right="0" top="0.3937007874015748" bottom="0" header="0.5118110236220472" footer="0.1968503937007874"/>
  <pageSetup horizontalDpi="300" verticalDpi="300" orientation="landscape" paperSize="9" scale="97" r:id="rId2"/>
  <drawing r:id="rId1"/>
</worksheet>
</file>

<file path=xl/worksheets/sheet8.xml><?xml version="1.0" encoding="utf-8"?>
<worksheet xmlns="http://schemas.openxmlformats.org/spreadsheetml/2006/main" xmlns:r="http://schemas.openxmlformats.org/officeDocument/2006/relationships">
  <dimension ref="A1:AB40"/>
  <sheetViews>
    <sheetView showGridLines="0" showZeros="0" view="pageBreakPreview" zoomScaleSheetLayoutView="100" zoomScalePageLayoutView="0" workbookViewId="0" topLeftCell="A1">
      <selection activeCell="A4" sqref="A4"/>
    </sheetView>
  </sheetViews>
  <sheetFormatPr defaultColWidth="9.00390625" defaultRowHeight="13.5"/>
  <cols>
    <col min="1" max="1" width="3.375" style="368" customWidth="1"/>
    <col min="2" max="2" width="8.875" style="368" customWidth="1"/>
    <col min="3" max="3" width="7.625" style="368" customWidth="1"/>
    <col min="4" max="4" width="1.625" style="589" customWidth="1"/>
    <col min="5" max="5" width="6.375" style="368" customWidth="1"/>
    <col min="6" max="6" width="8.625" style="368" customWidth="1"/>
    <col min="7" max="7" width="6.125" style="368" customWidth="1"/>
    <col min="8" max="8" width="1.625" style="589" customWidth="1"/>
    <col min="9" max="9" width="5.625" style="368" customWidth="1"/>
    <col min="10" max="10" width="8.25390625" style="368" customWidth="1"/>
    <col min="11" max="11" width="6.625" style="368" customWidth="1"/>
    <col min="12" max="12" width="1.625" style="589" customWidth="1"/>
    <col min="13" max="13" width="5.625" style="368" customWidth="1"/>
    <col min="14" max="14" width="8.25390625" style="368" customWidth="1"/>
    <col min="15" max="15" width="5.625" style="368" customWidth="1"/>
    <col min="16" max="16" width="1.625" style="589" customWidth="1"/>
    <col min="17" max="17" width="5.125" style="368" customWidth="1"/>
    <col min="18" max="18" width="6.625" style="368" customWidth="1"/>
    <col min="19" max="19" width="6.125" style="368" customWidth="1"/>
    <col min="20" max="20" width="1.625" style="589" customWidth="1"/>
    <col min="21" max="21" width="5.625" style="368" customWidth="1"/>
    <col min="22" max="22" width="7.625" style="368" customWidth="1"/>
    <col min="23" max="23" width="6.125" style="368" customWidth="1"/>
    <col min="24" max="24" width="1.625" style="589" customWidth="1"/>
    <col min="25" max="25" width="5.625" style="368" customWidth="1"/>
    <col min="26" max="26" width="8.25390625" style="368" customWidth="1"/>
    <col min="27" max="27" width="0.5" style="368" customWidth="1"/>
    <col min="28" max="28" width="2.25390625" style="368" customWidth="1"/>
    <col min="29" max="29" width="3.00390625" style="368" customWidth="1"/>
    <col min="30" max="30" width="5.875" style="368" customWidth="1"/>
    <col min="31" max="31" width="3.375" style="368" customWidth="1"/>
    <col min="32" max="16384" width="9.00390625" style="368" customWidth="1"/>
  </cols>
  <sheetData>
    <row r="1" spans="1:27" s="355" customFormat="1" ht="15" customHeight="1">
      <c r="A1" s="1326" t="str">
        <f>'市内河'!A1</f>
        <v>2024年</v>
      </c>
      <c r="B1" s="1326"/>
      <c r="C1" s="77" t="s">
        <v>486</v>
      </c>
      <c r="D1" s="1479">
        <f>'市内河'!$D$1</f>
        <v>0</v>
      </c>
      <c r="E1" s="1328"/>
      <c r="F1" s="1328"/>
      <c r="G1" s="1329"/>
      <c r="H1" s="1057" t="s">
        <v>487</v>
      </c>
      <c r="I1" s="1057"/>
      <c r="J1" s="1057"/>
      <c r="K1" s="1057"/>
      <c r="L1" s="1331" t="s">
        <v>488</v>
      </c>
      <c r="M1" s="1332"/>
      <c r="N1" s="1479">
        <f>'市内河'!$N$1</f>
        <v>0</v>
      </c>
      <c r="O1" s="1480"/>
      <c r="P1" s="1057" t="s">
        <v>489</v>
      </c>
      <c r="Q1" s="1057"/>
      <c r="R1" s="1040" t="s">
        <v>490</v>
      </c>
      <c r="S1" s="1075">
        <f>'市内河'!$R$1</f>
        <v>0</v>
      </c>
      <c r="T1" s="1204"/>
      <c r="U1" s="1336"/>
      <c r="V1" s="1338" t="s">
        <v>491</v>
      </c>
      <c r="W1" s="1044"/>
      <c r="X1" s="1044" t="s">
        <v>492</v>
      </c>
      <c r="Y1" s="1044"/>
      <c r="Z1" s="1044"/>
      <c r="AA1" s="354"/>
    </row>
    <row r="2" spans="1:28" s="355" customFormat="1" ht="18" customHeight="1">
      <c r="A2" s="230">
        <v>45383</v>
      </c>
      <c r="B2" s="83" t="s">
        <v>336</v>
      </c>
      <c r="C2" s="1473">
        <f>'市内河'!C2</f>
        <v>0</v>
      </c>
      <c r="D2" s="1474"/>
      <c r="E2" s="1474"/>
      <c r="F2" s="1474"/>
      <c r="G2" s="1474"/>
      <c r="H2" s="1073">
        <f>'市内河'!G2</f>
        <v>0</v>
      </c>
      <c r="I2" s="1073"/>
      <c r="J2" s="1073"/>
      <c r="K2" s="1073"/>
      <c r="L2" s="1082">
        <f>'市内河'!L2</f>
        <v>0</v>
      </c>
      <c r="M2" s="1082"/>
      <c r="N2" s="1082"/>
      <c r="O2" s="1082"/>
      <c r="P2" s="1071">
        <f>'市内河'!O2</f>
        <v>0</v>
      </c>
      <c r="Q2" s="1071"/>
      <c r="R2" s="1202"/>
      <c r="S2" s="1185"/>
      <c r="T2" s="1185"/>
      <c r="U2" s="1337"/>
      <c r="V2" s="1046">
        <f>'市内河'!U2</f>
        <v>0</v>
      </c>
      <c r="W2" s="1048"/>
      <c r="X2" s="1048">
        <f>'市内河'!W2</f>
        <v>0</v>
      </c>
      <c r="Y2" s="1048"/>
      <c r="Z2" s="1048"/>
      <c r="AA2" s="354"/>
      <c r="AB2" s="85"/>
    </row>
    <row r="3" spans="1:26" s="355" customFormat="1" ht="18" customHeight="1">
      <c r="A3" s="1142" t="s">
        <v>493</v>
      </c>
      <c r="B3" s="1142"/>
      <c r="C3" s="1475"/>
      <c r="D3" s="1476"/>
      <c r="E3" s="1476"/>
      <c r="F3" s="1476"/>
      <c r="G3" s="1476"/>
      <c r="H3" s="1074"/>
      <c r="I3" s="1074"/>
      <c r="J3" s="1074"/>
      <c r="K3" s="1333"/>
      <c r="L3" s="1083"/>
      <c r="M3" s="1083"/>
      <c r="N3" s="1083"/>
      <c r="O3" s="1083"/>
      <c r="P3" s="1072"/>
      <c r="Q3" s="1072"/>
      <c r="R3" s="232" t="s">
        <v>242</v>
      </c>
      <c r="S3" s="1477">
        <f>SUM(F26,J26,N26,R26,V26,Z26)</f>
        <v>0</v>
      </c>
      <c r="T3" s="1478"/>
      <c r="U3" s="1478"/>
      <c r="V3" s="1200" t="s">
        <v>337</v>
      </c>
      <c r="W3" s="1200"/>
      <c r="X3" s="1200"/>
      <c r="Y3" s="1200"/>
      <c r="Z3" s="1348"/>
    </row>
    <row r="4" spans="1:28" s="355" customFormat="1" ht="18" customHeight="1">
      <c r="A4" s="357"/>
      <c r="B4" s="357"/>
      <c r="C4" s="234" t="s">
        <v>245</v>
      </c>
      <c r="D4" s="1322">
        <f>'市内河'!D4</f>
        <v>0</v>
      </c>
      <c r="E4" s="1323"/>
      <c r="F4" s="1323"/>
      <c r="G4" s="1323"/>
      <c r="H4" s="1323"/>
      <c r="I4" s="1323"/>
      <c r="J4" s="1324"/>
      <c r="K4" s="1325" t="s">
        <v>246</v>
      </c>
      <c r="L4" s="1112"/>
      <c r="M4" s="1349">
        <f>'市内河'!N4</f>
        <v>0</v>
      </c>
      <c r="N4" s="1349"/>
      <c r="O4" s="1350"/>
      <c r="P4" s="1080" t="s">
        <v>339</v>
      </c>
      <c r="Q4" s="1081"/>
      <c r="R4" s="1351"/>
      <c r="S4" s="1080" t="s">
        <v>428</v>
      </c>
      <c r="T4" s="1351"/>
      <c r="U4" s="1351"/>
      <c r="V4" s="1153">
        <f>'市内河'!$U$4</f>
        <v>0</v>
      </c>
      <c r="W4" s="1230"/>
      <c r="X4" s="1230"/>
      <c r="Y4" s="1230"/>
      <c r="Z4" s="1231"/>
      <c r="AB4" s="89">
        <v>6</v>
      </c>
    </row>
    <row r="5" spans="1:28" s="355" customFormat="1" ht="18" customHeight="1">
      <c r="A5" s="358"/>
      <c r="B5" s="358"/>
      <c r="C5" s="92" t="s">
        <v>340</v>
      </c>
      <c r="D5" s="1122">
        <f>'市内河'!D5</f>
        <v>0</v>
      </c>
      <c r="E5" s="1122"/>
      <c r="F5" s="1312"/>
      <c r="G5" s="359" t="s">
        <v>341</v>
      </c>
      <c r="H5" s="1159">
        <f>'市内河'!H5</f>
        <v>0</v>
      </c>
      <c r="I5" s="1314"/>
      <c r="J5" s="1315"/>
      <c r="K5" s="1472" t="s">
        <v>251</v>
      </c>
      <c r="L5" s="1396"/>
      <c r="M5" s="1316">
        <f>'市内河'!N5</f>
        <v>0</v>
      </c>
      <c r="N5" s="1317"/>
      <c r="O5" s="1318"/>
      <c r="P5" s="1407"/>
      <c r="Q5" s="1411"/>
      <c r="R5" s="1408"/>
      <c r="S5" s="1407"/>
      <c r="T5" s="1408"/>
      <c r="U5" s="1409"/>
      <c r="V5" s="1153"/>
      <c r="W5" s="1233"/>
      <c r="X5" s="1233"/>
      <c r="Y5" s="1233"/>
      <c r="Z5" s="1231"/>
      <c r="AB5" s="523"/>
    </row>
    <row r="6" spans="1:28" ht="20.25" customHeight="1">
      <c r="A6" s="360" t="s">
        <v>133</v>
      </c>
      <c r="B6" s="446"/>
      <c r="C6" s="365" t="s">
        <v>494</v>
      </c>
      <c r="D6" s="1068" t="s">
        <v>134</v>
      </c>
      <c r="E6" s="1306"/>
      <c r="F6" s="363" t="s">
        <v>256</v>
      </c>
      <c r="G6" s="362" t="s">
        <v>463</v>
      </c>
      <c r="H6" s="1093" t="s">
        <v>134</v>
      </c>
      <c r="I6" s="1311"/>
      <c r="J6" s="363" t="s">
        <v>256</v>
      </c>
      <c r="K6" s="894" t="s">
        <v>464</v>
      </c>
      <c r="L6" s="1093" t="s">
        <v>134</v>
      </c>
      <c r="M6" s="1454"/>
      <c r="N6" s="895" t="s">
        <v>256</v>
      </c>
      <c r="O6" s="166" t="s">
        <v>433</v>
      </c>
      <c r="P6" s="1068" t="s">
        <v>134</v>
      </c>
      <c r="Q6" s="1410"/>
      <c r="R6" s="878" t="s">
        <v>256</v>
      </c>
      <c r="S6" s="365" t="s">
        <v>434</v>
      </c>
      <c r="T6" s="1068" t="s">
        <v>134</v>
      </c>
      <c r="U6" s="1306"/>
      <c r="V6" s="363" t="s">
        <v>256</v>
      </c>
      <c r="W6" s="362" t="s">
        <v>105</v>
      </c>
      <c r="X6" s="1068" t="s">
        <v>134</v>
      </c>
      <c r="Y6" s="1306"/>
      <c r="Z6" s="363" t="s">
        <v>256</v>
      </c>
      <c r="AA6" s="366"/>
      <c r="AB6" s="1143" t="s">
        <v>495</v>
      </c>
    </row>
    <row r="7" spans="1:28" ht="21" customHeight="1">
      <c r="A7" s="1262" t="s">
        <v>223</v>
      </c>
      <c r="B7" s="1362" t="s">
        <v>496</v>
      </c>
      <c r="C7" s="524" t="s">
        <v>497</v>
      </c>
      <c r="D7" s="111" t="s">
        <v>263</v>
      </c>
      <c r="E7" s="870">
        <v>8600</v>
      </c>
      <c r="F7" s="857"/>
      <c r="G7" s="1252" t="s">
        <v>498</v>
      </c>
      <c r="H7" s="1297" t="s">
        <v>263</v>
      </c>
      <c r="I7" s="1470">
        <v>3200</v>
      </c>
      <c r="J7" s="1443"/>
      <c r="K7" s="1420" t="s">
        <v>637</v>
      </c>
      <c r="L7" s="1421"/>
      <c r="M7" s="1421"/>
      <c r="N7" s="1422"/>
      <c r="O7" s="527"/>
      <c r="P7" s="528"/>
      <c r="Q7" s="529"/>
      <c r="R7" s="530"/>
      <c r="S7" s="459"/>
      <c r="T7" s="192"/>
      <c r="U7" s="529"/>
      <c r="V7" s="531"/>
      <c r="W7" s="1468" t="s">
        <v>499</v>
      </c>
      <c r="X7" s="1415"/>
      <c r="Y7" s="1470">
        <v>6700</v>
      </c>
      <c r="Z7" s="1301"/>
      <c r="AA7" s="366"/>
      <c r="AB7" s="1143"/>
    </row>
    <row r="8" spans="1:28" ht="21" customHeight="1">
      <c r="A8" s="1452"/>
      <c r="B8" s="1386"/>
      <c r="C8" s="1362" t="s">
        <v>603</v>
      </c>
      <c r="D8" s="1297" t="s">
        <v>263</v>
      </c>
      <c r="E8" s="1455">
        <v>7250</v>
      </c>
      <c r="F8" s="1412"/>
      <c r="G8" s="1252"/>
      <c r="H8" s="1307"/>
      <c r="I8" s="1470"/>
      <c r="J8" s="1444"/>
      <c r="K8" s="1423"/>
      <c r="L8" s="1424"/>
      <c r="M8" s="1424"/>
      <c r="N8" s="1425"/>
      <c r="O8" s="516"/>
      <c r="P8" s="588"/>
      <c r="Q8" s="533"/>
      <c r="R8" s="151"/>
      <c r="S8" s="402"/>
      <c r="T8" s="198"/>
      <c r="U8" s="533"/>
      <c r="V8" s="460"/>
      <c r="W8" s="1468"/>
      <c r="X8" s="1415"/>
      <c r="Y8" s="1470"/>
      <c r="Z8" s="1465"/>
      <c r="AA8" s="366"/>
      <c r="AB8" s="1143"/>
    </row>
    <row r="9" spans="1:28" ht="21" customHeight="1">
      <c r="A9" s="1452"/>
      <c r="B9" s="532" t="s">
        <v>500</v>
      </c>
      <c r="C9" s="1385"/>
      <c r="D9" s="1307"/>
      <c r="E9" s="1456"/>
      <c r="F9" s="1413"/>
      <c r="G9" s="1253"/>
      <c r="H9" s="1435"/>
      <c r="I9" s="1311"/>
      <c r="J9" s="1445"/>
      <c r="K9" s="1426"/>
      <c r="L9" s="1427"/>
      <c r="M9" s="1427"/>
      <c r="N9" s="1428"/>
      <c r="O9" s="410" t="s">
        <v>143</v>
      </c>
      <c r="P9" s="535"/>
      <c r="Q9" s="477"/>
      <c r="R9" s="399"/>
      <c r="S9" s="410" t="s">
        <v>143</v>
      </c>
      <c r="T9" s="463"/>
      <c r="U9" s="464"/>
      <c r="V9" s="399"/>
      <c r="W9" s="1469"/>
      <c r="X9" s="1416"/>
      <c r="Y9" s="1471"/>
      <c r="Z9" s="1302"/>
      <c r="AA9" s="379"/>
      <c r="AB9" s="1143"/>
    </row>
    <row r="10" spans="1:28" ht="21" customHeight="1">
      <c r="A10" s="1452"/>
      <c r="B10" s="267" t="s">
        <v>509</v>
      </c>
      <c r="C10" s="1386"/>
      <c r="D10" s="1298"/>
      <c r="E10" s="1457"/>
      <c r="F10" s="1414"/>
      <c r="G10" s="331"/>
      <c r="H10" s="536"/>
      <c r="I10" s="477"/>
      <c r="J10" s="399"/>
      <c r="K10" s="410" t="s">
        <v>143</v>
      </c>
      <c r="L10" s="472"/>
      <c r="M10" s="477"/>
      <c r="N10" s="387"/>
      <c r="O10" s="331"/>
      <c r="P10" s="537"/>
      <c r="Q10" s="464"/>
      <c r="R10" s="387"/>
      <c r="S10" s="331"/>
      <c r="T10" s="538"/>
      <c r="U10" s="464"/>
      <c r="V10" s="387"/>
      <c r="W10" s="375"/>
      <c r="X10" s="539"/>
      <c r="Y10" s="540"/>
      <c r="Z10" s="541"/>
      <c r="AB10" s="1143"/>
    </row>
    <row r="11" spans="1:28" ht="21" customHeight="1">
      <c r="A11" s="1452"/>
      <c r="B11" s="1436" t="s">
        <v>501</v>
      </c>
      <c r="C11" s="1241" t="s">
        <v>638</v>
      </c>
      <c r="D11" s="1242"/>
      <c r="E11" s="1242"/>
      <c r="F11" s="1243"/>
      <c r="G11" s="331"/>
      <c r="H11" s="536"/>
      <c r="I11" s="464"/>
      <c r="J11" s="387"/>
      <c r="K11" s="410" t="s">
        <v>143</v>
      </c>
      <c r="L11" s="472"/>
      <c r="M11" s="464"/>
      <c r="N11" s="387"/>
      <c r="O11" s="331"/>
      <c r="P11" s="537"/>
      <c r="Q11" s="464"/>
      <c r="R11" s="387"/>
      <c r="S11" s="331"/>
      <c r="T11" s="538"/>
      <c r="U11" s="464"/>
      <c r="V11" s="387"/>
      <c r="W11" s="331"/>
      <c r="X11" s="537"/>
      <c r="Y11" s="464"/>
      <c r="Z11" s="396"/>
      <c r="AB11" s="1143"/>
    </row>
    <row r="12" spans="1:28" ht="21" customHeight="1">
      <c r="A12" s="1452"/>
      <c r="B12" s="1437"/>
      <c r="C12" s="394" t="s">
        <v>639</v>
      </c>
      <c r="D12" s="111" t="s">
        <v>142</v>
      </c>
      <c r="E12" s="525">
        <v>2600</v>
      </c>
      <c r="F12" s="371"/>
      <c r="G12" s="331"/>
      <c r="H12" s="542"/>
      <c r="I12" s="464"/>
      <c r="J12" s="399"/>
      <c r="K12" s="543"/>
      <c r="L12" s="544"/>
      <c r="M12" s="464"/>
      <c r="N12" s="399"/>
      <c r="O12" s="331"/>
      <c r="P12" s="537"/>
      <c r="Q12" s="464"/>
      <c r="R12" s="387"/>
      <c r="S12" s="331"/>
      <c r="T12" s="538"/>
      <c r="U12" s="477"/>
      <c r="V12" s="399"/>
      <c r="W12" s="331"/>
      <c r="X12" s="537"/>
      <c r="Y12" s="464"/>
      <c r="Z12" s="396"/>
      <c r="AB12" s="1143"/>
    </row>
    <row r="13" spans="1:28" ht="21" customHeight="1">
      <c r="A13" s="1452"/>
      <c r="B13" s="115" t="s">
        <v>502</v>
      </c>
      <c r="C13" s="394" t="s">
        <v>163</v>
      </c>
      <c r="D13" s="111" t="s">
        <v>142</v>
      </c>
      <c r="E13" s="870">
        <v>2400</v>
      </c>
      <c r="F13" s="371"/>
      <c r="G13" s="545"/>
      <c r="H13" s="536"/>
      <c r="I13" s="477"/>
      <c r="J13" s="387"/>
      <c r="K13" s="410" t="s">
        <v>143</v>
      </c>
      <c r="L13" s="472"/>
      <c r="M13" s="477"/>
      <c r="N13" s="387"/>
      <c r="O13" s="331"/>
      <c r="P13" s="537"/>
      <c r="Q13" s="464"/>
      <c r="R13" s="387"/>
      <c r="S13" s="331"/>
      <c r="T13" s="546"/>
      <c r="U13" s="464"/>
      <c r="V13" s="387"/>
      <c r="W13" s="331"/>
      <c r="X13" s="537"/>
      <c r="Y13" s="464"/>
      <c r="Z13" s="396"/>
      <c r="AB13" s="1143"/>
    </row>
    <row r="14" spans="1:28" ht="21" customHeight="1">
      <c r="A14" s="1452"/>
      <c r="B14" s="1362" t="s">
        <v>503</v>
      </c>
      <c r="C14" s="394" t="s">
        <v>504</v>
      </c>
      <c r="D14" s="111" t="s">
        <v>142</v>
      </c>
      <c r="E14" s="525">
        <v>2350</v>
      </c>
      <c r="F14" s="534"/>
      <c r="G14" s="545"/>
      <c r="H14" s="536"/>
      <c r="I14" s="477"/>
      <c r="J14" s="387"/>
      <c r="K14" s="410"/>
      <c r="L14" s="472"/>
      <c r="M14" s="477"/>
      <c r="N14" s="387"/>
      <c r="O14" s="331"/>
      <c r="P14" s="537"/>
      <c r="Q14" s="464"/>
      <c r="R14" s="387"/>
      <c r="S14" s="331"/>
      <c r="T14" s="546"/>
      <c r="U14" s="464"/>
      <c r="V14" s="387"/>
      <c r="W14" s="331"/>
      <c r="X14" s="537"/>
      <c r="Y14" s="464"/>
      <c r="Z14" s="396"/>
      <c r="AB14" s="1143"/>
    </row>
    <row r="15" spans="1:28" ht="21" customHeight="1">
      <c r="A15" s="1452"/>
      <c r="B15" s="1385"/>
      <c r="C15" s="1210" t="s">
        <v>680</v>
      </c>
      <c r="D15" s="1211"/>
      <c r="E15" s="1211"/>
      <c r="F15" s="1352"/>
      <c r="G15" s="547" t="s">
        <v>143</v>
      </c>
      <c r="H15" s="548"/>
      <c r="I15" s="481"/>
      <c r="J15" s="549"/>
      <c r="K15" s="410" t="s">
        <v>143</v>
      </c>
      <c r="L15" s="472"/>
      <c r="M15" s="477"/>
      <c r="N15" s="387"/>
      <c r="O15" s="331"/>
      <c r="P15" s="537"/>
      <c r="Q15" s="464"/>
      <c r="R15" s="387"/>
      <c r="S15" s="331"/>
      <c r="T15" s="546"/>
      <c r="U15" s="464"/>
      <c r="V15" s="387"/>
      <c r="W15" s="331"/>
      <c r="X15" s="537"/>
      <c r="Y15" s="464"/>
      <c r="Z15" s="396"/>
      <c r="AB15" s="1143"/>
    </row>
    <row r="16" spans="1:28" ht="21" customHeight="1">
      <c r="A16" s="1452"/>
      <c r="B16" s="1386"/>
      <c r="C16" s="394" t="s">
        <v>164</v>
      </c>
      <c r="D16" s="111" t="s">
        <v>142</v>
      </c>
      <c r="E16" s="525">
        <v>600</v>
      </c>
      <c r="F16" s="371"/>
      <c r="G16" s="470" t="s">
        <v>506</v>
      </c>
      <c r="H16" s="526"/>
      <c r="I16" s="550" t="s">
        <v>507</v>
      </c>
      <c r="J16" s="551">
        <v>0</v>
      </c>
      <c r="K16" s="552" t="s">
        <v>508</v>
      </c>
      <c r="L16" s="472"/>
      <c r="M16" s="477"/>
      <c r="N16" s="387"/>
      <c r="O16" s="331"/>
      <c r="P16" s="537"/>
      <c r="Q16" s="464"/>
      <c r="R16" s="387"/>
      <c r="S16" s="331"/>
      <c r="T16" s="546"/>
      <c r="U16" s="464"/>
      <c r="V16" s="387"/>
      <c r="W16" s="331"/>
      <c r="X16" s="537"/>
      <c r="Y16" s="464"/>
      <c r="Z16" s="396"/>
      <c r="AB16" s="1143"/>
    </row>
    <row r="17" spans="1:28" ht="21" customHeight="1">
      <c r="A17" s="1453"/>
      <c r="B17" s="115" t="s">
        <v>505</v>
      </c>
      <c r="C17" s="394" t="s">
        <v>165</v>
      </c>
      <c r="D17" s="111" t="s">
        <v>318</v>
      </c>
      <c r="E17" s="870">
        <v>2000</v>
      </c>
      <c r="F17" s="405"/>
      <c r="G17" s="554"/>
      <c r="H17" s="548"/>
      <c r="I17" s="481"/>
      <c r="J17" s="555"/>
      <c r="K17" s="331"/>
      <c r="L17" s="179"/>
      <c r="M17" s="477"/>
      <c r="N17" s="460"/>
      <c r="O17" s="331"/>
      <c r="P17" s="537"/>
      <c r="Q17" s="464"/>
      <c r="R17" s="387"/>
      <c r="S17" s="331"/>
      <c r="T17" s="546"/>
      <c r="U17" s="464"/>
      <c r="V17" s="387"/>
      <c r="W17" s="331"/>
      <c r="X17" s="537"/>
      <c r="Y17" s="464"/>
      <c r="Z17" s="396"/>
      <c r="AA17" s="379"/>
      <c r="AB17" s="1143"/>
    </row>
    <row r="18" spans="1:28" ht="21" customHeight="1">
      <c r="A18" s="1265" t="s">
        <v>125</v>
      </c>
      <c r="B18" s="1282" t="s">
        <v>510</v>
      </c>
      <c r="C18" s="394" t="s">
        <v>511</v>
      </c>
      <c r="D18" s="111" t="s">
        <v>263</v>
      </c>
      <c r="E18" s="870">
        <v>850</v>
      </c>
      <c r="F18" s="371"/>
      <c r="G18" s="1267" t="s">
        <v>166</v>
      </c>
      <c r="H18" s="1417"/>
      <c r="I18" s="1440">
        <v>700</v>
      </c>
      <c r="J18" s="1459"/>
      <c r="K18" s="556"/>
      <c r="L18" s="179"/>
      <c r="M18" s="477"/>
      <c r="N18" s="460"/>
      <c r="O18" s="331"/>
      <c r="P18" s="537"/>
      <c r="Q18" s="464"/>
      <c r="R18" s="387"/>
      <c r="S18" s="331"/>
      <c r="T18" s="546"/>
      <c r="U18" s="464"/>
      <c r="V18" s="387"/>
      <c r="W18" s="331"/>
      <c r="X18" s="537"/>
      <c r="Y18" s="464"/>
      <c r="Z18" s="396"/>
      <c r="AB18" s="1143"/>
    </row>
    <row r="19" spans="1:28" ht="21" customHeight="1">
      <c r="A19" s="1265"/>
      <c r="B19" s="1282"/>
      <c r="C19" s="394" t="s">
        <v>512</v>
      </c>
      <c r="D19" s="111" t="s">
        <v>263</v>
      </c>
      <c r="E19" s="870">
        <v>2350</v>
      </c>
      <c r="F19" s="371"/>
      <c r="G19" s="1268"/>
      <c r="H19" s="1418"/>
      <c r="I19" s="1441"/>
      <c r="J19" s="1460"/>
      <c r="K19" s="556"/>
      <c r="L19" s="179"/>
      <c r="M19" s="477"/>
      <c r="N19" s="460"/>
      <c r="O19" s="331"/>
      <c r="P19" s="537"/>
      <c r="Q19" s="464"/>
      <c r="R19" s="387"/>
      <c r="S19" s="331"/>
      <c r="T19" s="546"/>
      <c r="U19" s="464"/>
      <c r="V19" s="387"/>
      <c r="W19" s="331"/>
      <c r="X19" s="537"/>
      <c r="Y19" s="464"/>
      <c r="Z19" s="396"/>
      <c r="AA19" s="474"/>
      <c r="AB19" s="1143"/>
    </row>
    <row r="20" spans="1:28" ht="21" customHeight="1">
      <c r="A20" s="1265"/>
      <c r="B20" s="1282"/>
      <c r="C20" s="394" t="s">
        <v>513</v>
      </c>
      <c r="D20" s="111" t="s">
        <v>263</v>
      </c>
      <c r="E20" s="870">
        <v>950</v>
      </c>
      <c r="F20" s="371"/>
      <c r="G20" s="1269"/>
      <c r="H20" s="1419"/>
      <c r="I20" s="1442"/>
      <c r="J20" s="1461"/>
      <c r="K20" s="556"/>
      <c r="L20" s="179"/>
      <c r="M20" s="477"/>
      <c r="N20" s="460"/>
      <c r="O20" s="331"/>
      <c r="P20" s="537"/>
      <c r="Q20" s="464"/>
      <c r="R20" s="387"/>
      <c r="S20" s="331"/>
      <c r="T20" s="546"/>
      <c r="U20" s="464"/>
      <c r="V20" s="387"/>
      <c r="W20" s="331"/>
      <c r="X20" s="537"/>
      <c r="Y20" s="464"/>
      <c r="Z20" s="396"/>
      <c r="AB20" s="1143"/>
    </row>
    <row r="21" spans="1:28" ht="21" customHeight="1">
      <c r="A21" s="1265"/>
      <c r="B21" s="1282"/>
      <c r="C21" s="394" t="s">
        <v>514</v>
      </c>
      <c r="D21" s="111" t="s">
        <v>318</v>
      </c>
      <c r="E21" s="870">
        <v>1500</v>
      </c>
      <c r="F21" s="371"/>
      <c r="G21" s="557" t="s">
        <v>143</v>
      </c>
      <c r="H21" s="558"/>
      <c r="I21" s="559"/>
      <c r="J21" s="560"/>
      <c r="K21" s="410" t="s">
        <v>143</v>
      </c>
      <c r="L21" s="544"/>
      <c r="M21" s="464"/>
      <c r="N21" s="399"/>
      <c r="O21" s="331"/>
      <c r="P21" s="537"/>
      <c r="Q21" s="464"/>
      <c r="R21" s="387"/>
      <c r="S21" s="331"/>
      <c r="T21" s="546"/>
      <c r="U21" s="464"/>
      <c r="V21" s="387"/>
      <c r="W21" s="331"/>
      <c r="X21" s="537"/>
      <c r="Y21" s="464"/>
      <c r="Z21" s="396"/>
      <c r="AB21" s="1143"/>
    </row>
    <row r="22" spans="1:28" ht="21" customHeight="1">
      <c r="A22" s="1265"/>
      <c r="B22" s="164" t="s">
        <v>167</v>
      </c>
      <c r="C22" s="561" t="s">
        <v>568</v>
      </c>
      <c r="D22" s="200" t="s">
        <v>263</v>
      </c>
      <c r="E22" s="831">
        <v>3000</v>
      </c>
      <c r="F22" s="405"/>
      <c r="G22" s="470" t="s">
        <v>581</v>
      </c>
      <c r="H22" s="562"/>
      <c r="I22" s="553">
        <v>600</v>
      </c>
      <c r="J22" s="409"/>
      <c r="K22" s="563" t="s">
        <v>143</v>
      </c>
      <c r="L22" s="544"/>
      <c r="M22" s="464"/>
      <c r="N22" s="399"/>
      <c r="O22" s="331"/>
      <c r="P22" s="537"/>
      <c r="Q22" s="464"/>
      <c r="R22" s="387"/>
      <c r="S22" s="331"/>
      <c r="T22" s="546"/>
      <c r="U22" s="464"/>
      <c r="V22" s="387"/>
      <c r="W22" s="331"/>
      <c r="X22" s="537"/>
      <c r="Y22" s="464"/>
      <c r="Z22" s="396"/>
      <c r="AB22" s="1143"/>
    </row>
    <row r="23" spans="1:28" ht="30" customHeight="1">
      <c r="A23" s="1262" t="s">
        <v>515</v>
      </c>
      <c r="B23" s="564"/>
      <c r="C23" s="565" t="s">
        <v>582</v>
      </c>
      <c r="D23" s="111" t="s">
        <v>263</v>
      </c>
      <c r="E23" s="871">
        <v>3200</v>
      </c>
      <c r="F23" s="371"/>
      <c r="G23" s="1446" t="s">
        <v>516</v>
      </c>
      <c r="H23" s="1449"/>
      <c r="I23" s="1462">
        <v>350</v>
      </c>
      <c r="J23" s="1465"/>
      <c r="K23" s="1429" t="s">
        <v>587</v>
      </c>
      <c r="L23" s="1429"/>
      <c r="M23" s="1429"/>
      <c r="N23" s="1430"/>
      <c r="O23" s="1438"/>
      <c r="P23" s="1431"/>
      <c r="Q23" s="1431"/>
      <c r="R23" s="1431"/>
      <c r="S23" s="566"/>
      <c r="T23" s="567"/>
      <c r="U23" s="568"/>
      <c r="V23" s="569"/>
      <c r="W23" s="566"/>
      <c r="X23" s="544"/>
      <c r="Y23" s="568"/>
      <c r="Z23" s="570"/>
      <c r="AB23" s="1143"/>
    </row>
    <row r="24" spans="1:28" ht="21" customHeight="1">
      <c r="A24" s="1452"/>
      <c r="B24" s="571"/>
      <c r="C24" s="572" t="s">
        <v>689</v>
      </c>
      <c r="D24" s="380" t="s">
        <v>263</v>
      </c>
      <c r="E24" s="839">
        <v>3100</v>
      </c>
      <c r="F24" s="454"/>
      <c r="G24" s="1447"/>
      <c r="H24" s="1450"/>
      <c r="I24" s="1463"/>
      <c r="J24" s="1466"/>
      <c r="K24" s="1431"/>
      <c r="L24" s="1431"/>
      <c r="M24" s="1431"/>
      <c r="N24" s="1432"/>
      <c r="O24" s="1438"/>
      <c r="P24" s="1431"/>
      <c r="Q24" s="1431"/>
      <c r="R24" s="1431"/>
      <c r="S24" s="566"/>
      <c r="T24" s="567"/>
      <c r="U24" s="568"/>
      <c r="V24" s="569"/>
      <c r="W24" s="566"/>
      <c r="X24" s="544"/>
      <c r="Y24" s="568"/>
      <c r="Z24" s="570"/>
      <c r="AA24" s="411"/>
      <c r="AB24" s="1143"/>
    </row>
    <row r="25" spans="1:28" ht="21" customHeight="1" thickBot="1">
      <c r="A25" s="1458"/>
      <c r="B25" s="573"/>
      <c r="C25" s="495" t="s">
        <v>517</v>
      </c>
      <c r="D25" s="413" t="s">
        <v>263</v>
      </c>
      <c r="E25" s="840">
        <v>1050</v>
      </c>
      <c r="F25" s="415"/>
      <c r="G25" s="1448"/>
      <c r="H25" s="1451"/>
      <c r="I25" s="1464"/>
      <c r="J25" s="1467"/>
      <c r="K25" s="1433"/>
      <c r="L25" s="1433"/>
      <c r="M25" s="1433"/>
      <c r="N25" s="1434"/>
      <c r="O25" s="1439"/>
      <c r="P25" s="1433"/>
      <c r="Q25" s="1433"/>
      <c r="R25" s="1433"/>
      <c r="S25" s="574"/>
      <c r="T25" s="575"/>
      <c r="U25" s="502"/>
      <c r="V25" s="576"/>
      <c r="W25" s="577"/>
      <c r="X25" s="578"/>
      <c r="Y25" s="579"/>
      <c r="Z25" s="580"/>
      <c r="AA25" s="411"/>
      <c r="AB25" s="1143"/>
    </row>
    <row r="26" spans="1:28" ht="21" customHeight="1" thickTop="1">
      <c r="A26" s="425" t="s">
        <v>448</v>
      </c>
      <c r="B26" s="505">
        <f>SUM(E26,I26,M26,Q26,U26,Y26)</f>
        <v>53350</v>
      </c>
      <c r="C26" s="425" t="s">
        <v>448</v>
      </c>
      <c r="D26" s="581"/>
      <c r="E26" s="582">
        <f>SUM(E7:E25)</f>
        <v>41800</v>
      </c>
      <c r="F26" s="583">
        <f>SUM(F7:F25)</f>
        <v>0</v>
      </c>
      <c r="G26" s="430" t="s">
        <v>448</v>
      </c>
      <c r="H26" s="581"/>
      <c r="I26" s="582">
        <f>SUM(I7:I25)</f>
        <v>4850</v>
      </c>
      <c r="J26" s="429">
        <f>SUM(J7:J25)</f>
        <v>0</v>
      </c>
      <c r="K26" s="436" t="s">
        <v>448</v>
      </c>
      <c r="L26" s="879"/>
      <c r="M26" s="880">
        <f>SUM(M7:M25)</f>
        <v>0</v>
      </c>
      <c r="N26" s="429">
        <f>SUM(N7:N25)</f>
        <v>0</v>
      </c>
      <c r="O26" s="430"/>
      <c r="P26" s="507"/>
      <c r="Q26" s="582">
        <f>SUM(Q7:Q25)</f>
        <v>0</v>
      </c>
      <c r="R26" s="584">
        <f>SUM(R9:R25)</f>
        <v>0</v>
      </c>
      <c r="S26" s="425"/>
      <c r="T26" s="507"/>
      <c r="U26" s="582"/>
      <c r="V26" s="585"/>
      <c r="W26" s="430" t="s">
        <v>448</v>
      </c>
      <c r="X26" s="586"/>
      <c r="Y26" s="582">
        <f>SUM(Y7:Y25)</f>
        <v>6700</v>
      </c>
      <c r="Z26" s="433">
        <f>SUM(Z7:Z25)</f>
        <v>0</v>
      </c>
      <c r="AB26" s="1143"/>
    </row>
    <row r="27" spans="1:28" ht="12" customHeight="1">
      <c r="A27" s="52" t="s">
        <v>518</v>
      </c>
      <c r="B27" s="513"/>
      <c r="C27" s="516"/>
      <c r="D27" s="587"/>
      <c r="E27" s="516"/>
      <c r="F27" s="516"/>
      <c r="G27" s="516"/>
      <c r="H27" s="588"/>
      <c r="I27" s="516"/>
      <c r="J27" s="513"/>
      <c r="K27" s="516"/>
      <c r="L27" s="588"/>
      <c r="M27" s="516"/>
      <c r="N27" s="52" t="s">
        <v>704</v>
      </c>
      <c r="P27" s="588"/>
      <c r="S27" s="516"/>
      <c r="AB27" s="523"/>
    </row>
    <row r="28" spans="1:19" ht="12" customHeight="1">
      <c r="A28" s="954" t="s">
        <v>685</v>
      </c>
      <c r="B28" s="516"/>
      <c r="C28" s="516"/>
      <c r="D28" s="588"/>
      <c r="E28" s="516"/>
      <c r="F28" s="516"/>
      <c r="G28" s="516"/>
      <c r="H28" s="588"/>
      <c r="I28" s="516"/>
      <c r="J28" s="516"/>
      <c r="K28" s="516"/>
      <c r="L28" s="588"/>
      <c r="N28" s="829" t="s">
        <v>705</v>
      </c>
      <c r="P28" s="588"/>
      <c r="R28" s="516"/>
      <c r="S28" s="518"/>
    </row>
    <row r="29" spans="1:21" ht="12" customHeight="1">
      <c r="A29" s="52" t="s">
        <v>519</v>
      </c>
      <c r="B29" s="516"/>
      <c r="C29" s="516"/>
      <c r="D29" s="588"/>
      <c r="E29" s="516"/>
      <c r="F29" s="516"/>
      <c r="G29" s="516"/>
      <c r="H29" s="588"/>
      <c r="I29" s="516"/>
      <c r="J29" s="516"/>
      <c r="K29" s="516"/>
      <c r="L29" s="588"/>
      <c r="N29" s="829"/>
      <c r="P29" s="588"/>
      <c r="U29" s="52"/>
    </row>
    <row r="30" spans="1:19" ht="12" customHeight="1">
      <c r="A30" s="52" t="s">
        <v>572</v>
      </c>
      <c r="B30" s="516"/>
      <c r="C30" s="516"/>
      <c r="D30" s="588"/>
      <c r="E30" s="517"/>
      <c r="F30" s="517"/>
      <c r="G30" s="516"/>
      <c r="H30" s="588"/>
      <c r="I30" s="517"/>
      <c r="J30" s="516"/>
      <c r="K30" s="516"/>
      <c r="L30" s="588"/>
      <c r="P30" s="588"/>
      <c r="R30" s="516"/>
      <c r="S30" s="516"/>
    </row>
    <row r="31" spans="1:19" ht="12" customHeight="1">
      <c r="A31" s="52" t="s">
        <v>584</v>
      </c>
      <c r="B31" s="516"/>
      <c r="C31" s="516"/>
      <c r="D31" s="588"/>
      <c r="E31" s="517"/>
      <c r="F31" s="517"/>
      <c r="G31" s="516"/>
      <c r="H31" s="588"/>
      <c r="I31" s="517"/>
      <c r="J31" s="516"/>
      <c r="K31" s="516"/>
      <c r="L31" s="588"/>
      <c r="N31" s="829"/>
      <c r="P31" s="588"/>
      <c r="R31" s="516"/>
      <c r="S31" s="516"/>
    </row>
    <row r="32" spans="1:28" ht="12" customHeight="1">
      <c r="A32" s="303" t="s">
        <v>520</v>
      </c>
      <c r="B32" s="516"/>
      <c r="C32" s="516"/>
      <c r="D32" s="588"/>
      <c r="E32" s="517"/>
      <c r="F32" s="517"/>
      <c r="G32" s="516"/>
      <c r="H32" s="588"/>
      <c r="I32" s="517"/>
      <c r="J32" s="516"/>
      <c r="K32" s="516"/>
      <c r="L32" s="588"/>
      <c r="M32" s="52"/>
      <c r="N32" s="52"/>
      <c r="P32" s="588"/>
      <c r="Q32" s="516"/>
      <c r="R32" s="516"/>
      <c r="S32" s="516"/>
      <c r="V32" s="75"/>
      <c r="W32" s="72"/>
      <c r="X32" s="590"/>
      <c r="Y32" s="72"/>
      <c r="Z32" s="72"/>
      <c r="AA32" s="72"/>
      <c r="AB32" s="219"/>
    </row>
    <row r="33" spans="1:14" ht="11.25">
      <c r="A33" s="68" t="s">
        <v>521</v>
      </c>
      <c r="B33" s="516"/>
      <c r="C33" s="516"/>
      <c r="D33" s="588"/>
      <c r="E33" s="516"/>
      <c r="F33" s="516"/>
      <c r="G33" s="516"/>
      <c r="H33" s="588"/>
      <c r="I33" s="516"/>
      <c r="J33" s="516"/>
      <c r="K33" s="516"/>
      <c r="L33" s="588"/>
      <c r="M33" s="516"/>
      <c r="N33" s="516"/>
    </row>
    <row r="35" ht="11.25">
      <c r="B35" s="474"/>
    </row>
    <row r="39" spans="6:9" ht="13.5">
      <c r="F39" s="214"/>
      <c r="G39" s="402"/>
      <c r="H39" s="198"/>
      <c r="I39" s="533"/>
    </row>
    <row r="40" ht="11.25">
      <c r="A40" s="444"/>
    </row>
  </sheetData>
  <sheetProtection/>
  <mergeCells count="70">
    <mergeCell ref="A1:B1"/>
    <mergeCell ref="D1:G1"/>
    <mergeCell ref="H1:K1"/>
    <mergeCell ref="A3:B3"/>
    <mergeCell ref="G7:G9"/>
    <mergeCell ref="B14:B16"/>
    <mergeCell ref="N1:O1"/>
    <mergeCell ref="H2:K3"/>
    <mergeCell ref="L2:O3"/>
    <mergeCell ref="L1:M1"/>
    <mergeCell ref="R1:R2"/>
    <mergeCell ref="C15:F15"/>
    <mergeCell ref="X2:Z2"/>
    <mergeCell ref="C2:G3"/>
    <mergeCell ref="P2:Q3"/>
    <mergeCell ref="V3:Z3"/>
    <mergeCell ref="X1:Z1"/>
    <mergeCell ref="V1:W1"/>
    <mergeCell ref="V2:W2"/>
    <mergeCell ref="S1:U2"/>
    <mergeCell ref="S3:U3"/>
    <mergeCell ref="P1:Q1"/>
    <mergeCell ref="V4:Z5"/>
    <mergeCell ref="S4:U4"/>
    <mergeCell ref="D5:F5"/>
    <mergeCell ref="H5:J5"/>
    <mergeCell ref="M5:O5"/>
    <mergeCell ref="D4:J4"/>
    <mergeCell ref="P4:R4"/>
    <mergeCell ref="K5:L5"/>
    <mergeCell ref="K4:L4"/>
    <mergeCell ref="AB6:AB26"/>
    <mergeCell ref="T6:U6"/>
    <mergeCell ref="J18:J20"/>
    <mergeCell ref="I23:I25"/>
    <mergeCell ref="J23:J25"/>
    <mergeCell ref="W7:W9"/>
    <mergeCell ref="Z7:Z9"/>
    <mergeCell ref="I7:I9"/>
    <mergeCell ref="X6:Y6"/>
    <mergeCell ref="Y7:Y9"/>
    <mergeCell ref="G23:G25"/>
    <mergeCell ref="H23:H25"/>
    <mergeCell ref="M4:O4"/>
    <mergeCell ref="A7:A17"/>
    <mergeCell ref="L6:M6"/>
    <mergeCell ref="E8:E10"/>
    <mergeCell ref="D8:D10"/>
    <mergeCell ref="G18:G20"/>
    <mergeCell ref="A23:A25"/>
    <mergeCell ref="C8:C10"/>
    <mergeCell ref="X7:X9"/>
    <mergeCell ref="H18:H20"/>
    <mergeCell ref="K7:N9"/>
    <mergeCell ref="K23:N25"/>
    <mergeCell ref="H7:H9"/>
    <mergeCell ref="B11:B12"/>
    <mergeCell ref="O23:R25"/>
    <mergeCell ref="I18:I20"/>
    <mergeCell ref="B18:B21"/>
    <mergeCell ref="J7:J9"/>
    <mergeCell ref="A18:A22"/>
    <mergeCell ref="S5:U5"/>
    <mergeCell ref="C11:F11"/>
    <mergeCell ref="P6:Q6"/>
    <mergeCell ref="P5:R5"/>
    <mergeCell ref="H6:I6"/>
    <mergeCell ref="B7:B8"/>
    <mergeCell ref="D6:E6"/>
    <mergeCell ref="F8:F10"/>
  </mergeCells>
  <conditionalFormatting sqref="Z26 N10:N17 R7:R17 F7:F8 V10:V17 F26 F12:F14 F16:F17">
    <cfRule type="expression" priority="3" dxfId="0" stopIfTrue="1">
      <formula>E7&lt;F7</formula>
    </cfRule>
  </conditionalFormatting>
  <conditionalFormatting sqref="Z15:Z17">
    <cfRule type="expression" priority="4" dxfId="0" stopIfTrue="1">
      <formula>Y22&lt;Z15</formula>
    </cfRule>
  </conditionalFormatting>
  <conditionalFormatting sqref="R27 V27">
    <cfRule type="expression" priority="5" dxfId="0" stopIfTrue="1">
      <formula>Q27&lt;R27</formula>
    </cfRule>
  </conditionalFormatting>
  <conditionalFormatting sqref="Z22 Z19 F18:F22 R18:R22 V18:V22">
    <cfRule type="expression" priority="6" dxfId="0" stopIfTrue="1">
      <formula>E18&lt;F18</formula>
    </cfRule>
  </conditionalFormatting>
  <conditionalFormatting sqref="Z18">
    <cfRule type="expression" priority="7" dxfId="0" stopIfTrue="1">
      <formula>Y25&lt;Z18</formula>
    </cfRule>
  </conditionalFormatting>
  <conditionalFormatting sqref="Z23:Z25 F23 V23:V25">
    <cfRule type="expression" priority="8" dxfId="0" stopIfTrue="1">
      <formula>E23&lt;F23</formula>
    </cfRule>
  </conditionalFormatting>
  <conditionalFormatting sqref="F24:F25">
    <cfRule type="expression" priority="9" dxfId="0" stopIfTrue="1">
      <formula>E24&lt;F24</formula>
    </cfRule>
  </conditionalFormatting>
  <conditionalFormatting sqref="J26 N26">
    <cfRule type="expression" priority="10" dxfId="0" stopIfTrue="1">
      <formula>I26&lt;J26</formula>
    </cfRule>
  </conditionalFormatting>
  <conditionalFormatting sqref="J7:J8 J10:J19 J22:J23">
    <cfRule type="expression" priority="11" dxfId="0" stopIfTrue="1">
      <formula>I7&lt;J7</formula>
    </cfRule>
  </conditionalFormatting>
  <conditionalFormatting sqref="N18:N20">
    <cfRule type="expression" priority="12" dxfId="0" stopIfTrue="1">
      <formula>M18&lt;N18</formula>
    </cfRule>
  </conditionalFormatting>
  <conditionalFormatting sqref="V7:V9">
    <cfRule type="expression" priority="13" dxfId="0" stopIfTrue="1">
      <formula>U7&lt;V7</formula>
    </cfRule>
  </conditionalFormatting>
  <conditionalFormatting sqref="V26">
    <cfRule type="expression" priority="14" dxfId="0" stopIfTrue="1">
      <formula>U26&lt;V26</formula>
    </cfRule>
  </conditionalFormatting>
  <conditionalFormatting sqref="Z7:Z8">
    <cfRule type="expression" priority="15" dxfId="0" stopIfTrue="1">
      <formula>Y7&lt;Z7</formula>
    </cfRule>
  </conditionalFormatting>
  <conditionalFormatting sqref="J27 F27">
    <cfRule type="expression" priority="16" dxfId="0" stopIfTrue="1">
      <formula>E27&lt;F27</formula>
    </cfRule>
  </conditionalFormatting>
  <conditionalFormatting sqref="Z11:Z14">
    <cfRule type="expression" priority="21" dxfId="0" stopIfTrue="1">
      <formula>Y19&lt;Z11</formula>
    </cfRule>
  </conditionalFormatting>
  <dataValidations count="2">
    <dataValidation allowBlank="1" showInputMessage="1" showErrorMessage="1" imeMode="halfAlpha" sqref="N17:N20"/>
    <dataValidation allowBlank="1" showInputMessage="1" showErrorMessage="1" imeMode="off" sqref="U7:V8 Y26:Z26 P2:Q3 D1:G1 U26:V26 N1:O1 I7:J9 Y7:Z9 M26:N26 S1:U3 I16:J16 I26:J26 E7:F8 H5:J5 D5:F5 V2:Z2 V4:Z5 I18:J20 I22:J23 I39 E12:F14 E16:F26"/>
  </dataValidations>
  <printOptions horizontalCentered="1"/>
  <pageMargins left="0.3937007874015748" right="0" top="0.3937007874015748" bottom="0" header="0.5118110236220472" footer="0.1968503937007874"/>
  <pageSetup horizontalDpi="300" verticalDpi="300" orientation="landscape" paperSize="9" scale="94" r:id="rId2"/>
  <drawing r:id="rId1"/>
</worksheet>
</file>

<file path=xl/worksheets/sheet9.xml><?xml version="1.0" encoding="utf-8"?>
<worksheet xmlns="http://schemas.openxmlformats.org/spreadsheetml/2006/main" xmlns:r="http://schemas.openxmlformats.org/officeDocument/2006/relationships">
  <dimension ref="A1:AB37"/>
  <sheetViews>
    <sheetView showGridLines="0" showZeros="0" view="pageBreakPreview" zoomScaleSheetLayoutView="100" zoomScalePageLayoutView="0" workbookViewId="0" topLeftCell="A1">
      <selection activeCell="A3" sqref="A3:B3"/>
    </sheetView>
  </sheetViews>
  <sheetFormatPr defaultColWidth="9.00390625" defaultRowHeight="13.5"/>
  <cols>
    <col min="1" max="1" width="5.00390625" style="368" customWidth="1"/>
    <col min="2" max="2" width="8.875" style="368" customWidth="1"/>
    <col min="3" max="3" width="6.75390625" style="368" customWidth="1"/>
    <col min="4" max="4" width="1.625" style="368" customWidth="1"/>
    <col min="5" max="5" width="6.125" style="368" customWidth="1"/>
    <col min="6" max="6" width="8.25390625" style="368" customWidth="1"/>
    <col min="7" max="7" width="5.625" style="368" customWidth="1"/>
    <col min="8" max="8" width="1.625" style="368" customWidth="1"/>
    <col min="9" max="9" width="6.125" style="368" customWidth="1"/>
    <col min="10" max="10" width="7.625" style="368" customWidth="1"/>
    <col min="11" max="11" width="6.625" style="368" customWidth="1"/>
    <col min="12" max="12" width="1.625" style="368" customWidth="1"/>
    <col min="13" max="13" width="6.125" style="368" customWidth="1"/>
    <col min="14" max="14" width="7.625" style="368" customWidth="1"/>
    <col min="15" max="15" width="5.625" style="368" customWidth="1"/>
    <col min="16" max="16" width="1.625" style="368" customWidth="1"/>
    <col min="17" max="17" width="6.125" style="368" customWidth="1"/>
    <col min="18" max="18" width="7.625" style="368" customWidth="1"/>
    <col min="19" max="19" width="5.625" style="368" customWidth="1"/>
    <col min="20" max="20" width="1.625" style="368" customWidth="1"/>
    <col min="21" max="21" width="6.125" style="368" customWidth="1"/>
    <col min="22" max="22" width="7.625" style="368" customWidth="1"/>
    <col min="23" max="23" width="5.625" style="368" customWidth="1"/>
    <col min="24" max="24" width="1.625" style="368" customWidth="1"/>
    <col min="25" max="25" width="6.125" style="368" customWidth="1"/>
    <col min="26" max="26" width="7.625" style="368" customWidth="1"/>
    <col min="27" max="27" width="0.5" style="368" customWidth="1"/>
    <col min="28" max="28" width="2.375" style="368" customWidth="1"/>
    <col min="29" max="29" width="3.00390625" style="368" customWidth="1"/>
    <col min="30" max="30" width="5.875" style="368" customWidth="1"/>
    <col min="31" max="31" width="3.375" style="368" customWidth="1"/>
    <col min="32" max="16384" width="9.00390625" style="368" customWidth="1"/>
  </cols>
  <sheetData>
    <row r="1" spans="1:27" s="355" customFormat="1" ht="15" customHeight="1">
      <c r="A1" s="1326" t="str">
        <f>'市内河'!A1</f>
        <v>2024年</v>
      </c>
      <c r="B1" s="1326"/>
      <c r="C1" s="591" t="s">
        <v>522</v>
      </c>
      <c r="D1" s="592"/>
      <c r="E1" s="1328">
        <f>'市内河'!$D$1</f>
        <v>0</v>
      </c>
      <c r="F1" s="1328"/>
      <c r="G1" s="1329"/>
      <c r="H1" s="1057" t="s">
        <v>523</v>
      </c>
      <c r="I1" s="1057"/>
      <c r="J1" s="1057"/>
      <c r="K1" s="1057"/>
      <c r="L1" s="1331" t="s">
        <v>524</v>
      </c>
      <c r="M1" s="1332"/>
      <c r="N1" s="1480">
        <f>'市内河'!$N$1</f>
        <v>0</v>
      </c>
      <c r="O1" s="1547"/>
      <c r="P1" s="1057" t="s">
        <v>525</v>
      </c>
      <c r="Q1" s="1057"/>
      <c r="R1" s="1040" t="s">
        <v>526</v>
      </c>
      <c r="S1" s="1075">
        <f>'市内河'!$R$1</f>
        <v>0</v>
      </c>
      <c r="T1" s="1204"/>
      <c r="U1" s="1336"/>
      <c r="V1" s="1338" t="s">
        <v>527</v>
      </c>
      <c r="W1" s="1044"/>
      <c r="X1" s="1044" t="s">
        <v>528</v>
      </c>
      <c r="Y1" s="1044"/>
      <c r="Z1" s="1044"/>
      <c r="AA1" s="354"/>
    </row>
    <row r="2" spans="1:28" s="355" customFormat="1" ht="16.5" customHeight="1">
      <c r="A2" s="230">
        <v>45383</v>
      </c>
      <c r="B2" s="83" t="s">
        <v>336</v>
      </c>
      <c r="C2" s="1473">
        <f>'市内河'!C2</f>
        <v>0</v>
      </c>
      <c r="D2" s="1073"/>
      <c r="E2" s="1073"/>
      <c r="F2" s="1073"/>
      <c r="G2" s="1073"/>
      <c r="H2" s="1073">
        <f>'市内河'!G2</f>
        <v>0</v>
      </c>
      <c r="I2" s="1073"/>
      <c r="J2" s="1073"/>
      <c r="K2" s="1073"/>
      <c r="L2" s="1082">
        <f>'市内河'!L2</f>
        <v>0</v>
      </c>
      <c r="M2" s="1082"/>
      <c r="N2" s="1082"/>
      <c r="O2" s="1082"/>
      <c r="P2" s="1071">
        <f>'市内河'!O2</f>
        <v>0</v>
      </c>
      <c r="Q2" s="1071"/>
      <c r="R2" s="1202"/>
      <c r="S2" s="1185"/>
      <c r="T2" s="1185"/>
      <c r="U2" s="1337"/>
      <c r="V2" s="1046">
        <f>'市内河'!U2</f>
        <v>0</v>
      </c>
      <c r="W2" s="1048"/>
      <c r="X2" s="1546">
        <f>'市内河'!W2</f>
        <v>0</v>
      </c>
      <c r="Y2" s="1546"/>
      <c r="Z2" s="1546"/>
      <c r="AA2" s="354"/>
      <c r="AB2" s="85"/>
    </row>
    <row r="3" spans="1:26" s="355" customFormat="1" ht="15" customHeight="1">
      <c r="A3" s="1142" t="s">
        <v>529</v>
      </c>
      <c r="B3" s="1142"/>
      <c r="C3" s="1548"/>
      <c r="D3" s="1074"/>
      <c r="E3" s="1074"/>
      <c r="F3" s="1074"/>
      <c r="G3" s="1074"/>
      <c r="H3" s="1074"/>
      <c r="I3" s="1074"/>
      <c r="J3" s="1074"/>
      <c r="K3" s="1333"/>
      <c r="L3" s="1082"/>
      <c r="M3" s="1082"/>
      <c r="N3" s="1082"/>
      <c r="O3" s="1082"/>
      <c r="P3" s="1071"/>
      <c r="Q3" s="1071"/>
      <c r="R3" s="593" t="s">
        <v>242</v>
      </c>
      <c r="S3" s="1544">
        <f>SUM(F31,J31,N31,R31,V31,Z31)</f>
        <v>0</v>
      </c>
      <c r="T3" s="1545"/>
      <c r="U3" s="1545"/>
      <c r="V3" s="1057" t="s">
        <v>337</v>
      </c>
      <c r="W3" s="1057"/>
      <c r="X3" s="1057"/>
      <c r="Y3" s="1057"/>
      <c r="Z3" s="1229"/>
    </row>
    <row r="4" spans="1:28" s="355" customFormat="1" ht="15" customHeight="1">
      <c r="A4" s="357"/>
      <c r="B4" s="357"/>
      <c r="C4" s="234" t="s">
        <v>245</v>
      </c>
      <c r="D4" s="1322">
        <f>'市内河'!D4</f>
        <v>0</v>
      </c>
      <c r="E4" s="1323"/>
      <c r="F4" s="1323"/>
      <c r="G4" s="1323"/>
      <c r="H4" s="1323"/>
      <c r="I4" s="1323"/>
      <c r="J4" s="1324"/>
      <c r="K4" s="1325" t="s">
        <v>246</v>
      </c>
      <c r="L4" s="1397"/>
      <c r="M4" s="1405">
        <f>'市内河'!N4</f>
        <v>0</v>
      </c>
      <c r="N4" s="1405"/>
      <c r="O4" s="1406"/>
      <c r="P4" s="1533" t="s">
        <v>339</v>
      </c>
      <c r="Q4" s="1534"/>
      <c r="R4" s="1535"/>
      <c r="S4" s="1533" t="s">
        <v>428</v>
      </c>
      <c r="T4" s="1535"/>
      <c r="U4" s="1535"/>
      <c r="V4" s="1153">
        <f>'市内河'!U4</f>
        <v>0</v>
      </c>
      <c r="W4" s="1230"/>
      <c r="X4" s="1230"/>
      <c r="Y4" s="1230"/>
      <c r="Z4" s="1231"/>
      <c r="AB4" s="89">
        <v>7</v>
      </c>
    </row>
    <row r="5" spans="1:26" s="355" customFormat="1" ht="15" customHeight="1">
      <c r="A5" s="358"/>
      <c r="B5" s="358"/>
      <c r="C5" s="92" t="s">
        <v>340</v>
      </c>
      <c r="D5" s="1122">
        <f>'市内河'!D5</f>
        <v>0</v>
      </c>
      <c r="E5" s="1122"/>
      <c r="F5" s="1312"/>
      <c r="G5" s="359" t="s">
        <v>341</v>
      </c>
      <c r="H5" s="1159">
        <f>'市内河'!H5</f>
        <v>0</v>
      </c>
      <c r="I5" s="1314"/>
      <c r="J5" s="1315"/>
      <c r="K5" s="1132" t="s">
        <v>251</v>
      </c>
      <c r="L5" s="1396"/>
      <c r="M5" s="1316">
        <f>'市内河'!N5</f>
        <v>0</v>
      </c>
      <c r="N5" s="1317"/>
      <c r="O5" s="1318"/>
      <c r="P5" s="1319"/>
      <c r="Q5" s="1320"/>
      <c r="R5" s="1321"/>
      <c r="S5" s="1110"/>
      <c r="T5" s="1313"/>
      <c r="U5" s="1313"/>
      <c r="V5" s="1153"/>
      <c r="W5" s="1233"/>
      <c r="X5" s="1233"/>
      <c r="Y5" s="1233"/>
      <c r="Z5" s="1231"/>
    </row>
    <row r="6" spans="1:28" ht="18" customHeight="1">
      <c r="A6" s="360" t="s">
        <v>133</v>
      </c>
      <c r="B6" s="446"/>
      <c r="C6" s="365" t="s">
        <v>530</v>
      </c>
      <c r="D6" s="1068" t="s">
        <v>134</v>
      </c>
      <c r="E6" s="1306"/>
      <c r="F6" s="363" t="s">
        <v>256</v>
      </c>
      <c r="G6" s="362" t="s">
        <v>463</v>
      </c>
      <c r="H6" s="1093" t="s">
        <v>134</v>
      </c>
      <c r="I6" s="1311"/>
      <c r="J6" s="363" t="s">
        <v>256</v>
      </c>
      <c r="K6" s="362" t="s">
        <v>464</v>
      </c>
      <c r="L6" s="1093" t="s">
        <v>134</v>
      </c>
      <c r="M6" s="1454"/>
      <c r="N6" s="363" t="s">
        <v>256</v>
      </c>
      <c r="O6" s="166" t="s">
        <v>434</v>
      </c>
      <c r="P6" s="1093" t="s">
        <v>134</v>
      </c>
      <c r="Q6" s="1311"/>
      <c r="R6" s="363" t="s">
        <v>256</v>
      </c>
      <c r="S6" s="166" t="s">
        <v>435</v>
      </c>
      <c r="T6" s="1093" t="s">
        <v>134</v>
      </c>
      <c r="U6" s="1311"/>
      <c r="V6" s="363" t="s">
        <v>256</v>
      </c>
      <c r="W6" s="362" t="s">
        <v>105</v>
      </c>
      <c r="X6" s="1068" t="s">
        <v>134</v>
      </c>
      <c r="Y6" s="1306"/>
      <c r="Z6" s="363" t="s">
        <v>256</v>
      </c>
      <c r="AB6" s="1143" t="s">
        <v>531</v>
      </c>
    </row>
    <row r="7" spans="1:28" ht="15" customHeight="1">
      <c r="A7" s="1484" t="s">
        <v>532</v>
      </c>
      <c r="B7" s="1482" t="s">
        <v>533</v>
      </c>
      <c r="C7" s="595" t="s">
        <v>534</v>
      </c>
      <c r="D7" s="111" t="s">
        <v>263</v>
      </c>
      <c r="E7" s="830">
        <v>3700</v>
      </c>
      <c r="F7" s="119"/>
      <c r="G7" s="1536" t="s">
        <v>535</v>
      </c>
      <c r="H7" s="1244"/>
      <c r="I7" s="1247">
        <v>1300</v>
      </c>
      <c r="J7" s="1497"/>
      <c r="K7" s="963" t="s">
        <v>690</v>
      </c>
      <c r="L7" s="964" t="s">
        <v>263</v>
      </c>
      <c r="M7" s="965">
        <v>250</v>
      </c>
      <c r="N7" s="969"/>
      <c r="O7" s="1538"/>
      <c r="P7" s="1524"/>
      <c r="Q7" s="1542"/>
      <c r="R7" s="1503"/>
      <c r="S7" s="1512" t="s">
        <v>565</v>
      </c>
      <c r="T7" s="1513"/>
      <c r="U7" s="1513"/>
      <c r="V7" s="1514"/>
      <c r="W7" s="1509" t="s">
        <v>536</v>
      </c>
      <c r="X7" s="1506"/>
      <c r="Y7" s="1494">
        <v>6800</v>
      </c>
      <c r="Z7" s="1497"/>
      <c r="AA7" s="383"/>
      <c r="AB7" s="1143"/>
    </row>
    <row r="8" spans="1:28" ht="15" customHeight="1">
      <c r="A8" s="1266"/>
      <c r="B8" s="1283"/>
      <c r="C8" s="1526" t="s">
        <v>679</v>
      </c>
      <c r="D8" s="1527"/>
      <c r="E8" s="1527"/>
      <c r="F8" s="1528"/>
      <c r="G8" s="1537"/>
      <c r="H8" s="1245"/>
      <c r="I8" s="1248"/>
      <c r="J8" s="1541"/>
      <c r="K8" s="966"/>
      <c r="L8" s="964"/>
      <c r="M8" s="967"/>
      <c r="N8" s="969"/>
      <c r="O8" s="1539"/>
      <c r="P8" s="1524"/>
      <c r="Q8" s="1500"/>
      <c r="R8" s="1504"/>
      <c r="S8" s="1515"/>
      <c r="T8" s="1516"/>
      <c r="U8" s="1516"/>
      <c r="V8" s="1517"/>
      <c r="W8" s="1510"/>
      <c r="X8" s="1507"/>
      <c r="Y8" s="1495"/>
      <c r="Z8" s="1498"/>
      <c r="AA8" s="383"/>
      <c r="AB8" s="1143"/>
    </row>
    <row r="9" spans="1:28" ht="15" customHeight="1">
      <c r="A9" s="1266"/>
      <c r="B9" s="1283"/>
      <c r="C9" s="595" t="s">
        <v>168</v>
      </c>
      <c r="D9" s="111" t="s">
        <v>263</v>
      </c>
      <c r="E9" s="859">
        <v>2700</v>
      </c>
      <c r="F9" s="119"/>
      <c r="G9" s="1537"/>
      <c r="H9" s="1245"/>
      <c r="I9" s="1248"/>
      <c r="J9" s="1541"/>
      <c r="K9" s="966" t="s">
        <v>691</v>
      </c>
      <c r="L9" s="964" t="s">
        <v>263</v>
      </c>
      <c r="M9" s="967">
        <v>150</v>
      </c>
      <c r="N9" s="969"/>
      <c r="O9" s="1539"/>
      <c r="P9" s="1524"/>
      <c r="Q9" s="1500"/>
      <c r="R9" s="1504"/>
      <c r="S9" s="1515"/>
      <c r="T9" s="1516"/>
      <c r="U9" s="1516"/>
      <c r="V9" s="1517"/>
      <c r="W9" s="1510"/>
      <c r="X9" s="1507"/>
      <c r="Y9" s="1495"/>
      <c r="Z9" s="1498"/>
      <c r="AA9" s="379"/>
      <c r="AB9" s="1143"/>
    </row>
    <row r="10" spans="1:28" ht="15" customHeight="1">
      <c r="A10" s="1266"/>
      <c r="B10" s="1283"/>
      <c r="C10" s="595" t="s">
        <v>548</v>
      </c>
      <c r="D10" s="111" t="s">
        <v>263</v>
      </c>
      <c r="E10" s="859">
        <v>3350</v>
      </c>
      <c r="F10" s="119"/>
      <c r="G10" s="1537"/>
      <c r="H10" s="1245"/>
      <c r="I10" s="1248"/>
      <c r="J10" s="1541"/>
      <c r="K10" s="966" t="s">
        <v>692</v>
      </c>
      <c r="L10" s="964" t="s">
        <v>263</v>
      </c>
      <c r="M10" s="967">
        <v>150</v>
      </c>
      <c r="N10" s="969"/>
      <c r="O10" s="1539"/>
      <c r="P10" s="1524"/>
      <c r="Q10" s="1500"/>
      <c r="R10" s="1504"/>
      <c r="S10" s="1515"/>
      <c r="T10" s="1516"/>
      <c r="U10" s="1516"/>
      <c r="V10" s="1517"/>
      <c r="W10" s="1510"/>
      <c r="X10" s="1507"/>
      <c r="Y10" s="1495"/>
      <c r="Z10" s="1498"/>
      <c r="AA10" s="383"/>
      <c r="AB10" s="1143"/>
    </row>
    <row r="11" spans="1:28" ht="15" customHeight="1">
      <c r="A11" s="1266"/>
      <c r="B11" s="1283"/>
      <c r="C11" s="595" t="s">
        <v>169</v>
      </c>
      <c r="D11" s="111" t="s">
        <v>263</v>
      </c>
      <c r="E11" s="859">
        <v>2650</v>
      </c>
      <c r="F11" s="119"/>
      <c r="G11" s="1537"/>
      <c r="H11" s="1245"/>
      <c r="I11" s="1248"/>
      <c r="J11" s="1541"/>
      <c r="K11" s="966" t="s">
        <v>693</v>
      </c>
      <c r="L11" s="964" t="s">
        <v>263</v>
      </c>
      <c r="M11" s="967">
        <v>150</v>
      </c>
      <c r="N11" s="969"/>
      <c r="O11" s="1539"/>
      <c r="P11" s="1524"/>
      <c r="Q11" s="1500"/>
      <c r="R11" s="1504"/>
      <c r="S11" s="1515"/>
      <c r="T11" s="1516"/>
      <c r="U11" s="1516"/>
      <c r="V11" s="1517"/>
      <c r="W11" s="1510"/>
      <c r="X11" s="1507"/>
      <c r="Y11" s="1495"/>
      <c r="Z11" s="1498"/>
      <c r="AA11" s="383"/>
      <c r="AB11" s="1143"/>
    </row>
    <row r="12" spans="1:28" ht="15" customHeight="1">
      <c r="A12" s="1266"/>
      <c r="B12" s="1283"/>
      <c r="C12" s="595" t="s">
        <v>549</v>
      </c>
      <c r="D12" s="111" t="s">
        <v>263</v>
      </c>
      <c r="E12" s="859">
        <v>3400</v>
      </c>
      <c r="F12" s="119"/>
      <c r="G12" s="1537"/>
      <c r="H12" s="1245"/>
      <c r="I12" s="1248"/>
      <c r="J12" s="1541"/>
      <c r="K12" s="966" t="s">
        <v>694</v>
      </c>
      <c r="L12" s="964" t="s">
        <v>263</v>
      </c>
      <c r="M12" s="967">
        <v>150</v>
      </c>
      <c r="N12" s="969"/>
      <c r="O12" s="1539"/>
      <c r="P12" s="1524"/>
      <c r="Q12" s="1500"/>
      <c r="R12" s="1504"/>
      <c r="S12" s="1515"/>
      <c r="T12" s="1516"/>
      <c r="U12" s="1516"/>
      <c r="V12" s="1517"/>
      <c r="W12" s="1510"/>
      <c r="X12" s="1507"/>
      <c r="Y12" s="1495"/>
      <c r="Z12" s="1498"/>
      <c r="AA12" s="379"/>
      <c r="AB12" s="1143"/>
    </row>
    <row r="13" spans="1:28" ht="15" customHeight="1">
      <c r="A13" s="1266"/>
      <c r="B13" s="1283"/>
      <c r="C13" s="595" t="s">
        <v>170</v>
      </c>
      <c r="D13" s="111" t="s">
        <v>263</v>
      </c>
      <c r="E13" s="859">
        <v>2600</v>
      </c>
      <c r="F13" s="119"/>
      <c r="G13" s="1537"/>
      <c r="H13" s="1245"/>
      <c r="I13" s="1248"/>
      <c r="J13" s="1541"/>
      <c r="K13" s="966" t="s">
        <v>695</v>
      </c>
      <c r="L13" s="964" t="s">
        <v>263</v>
      </c>
      <c r="M13" s="967">
        <v>100</v>
      </c>
      <c r="N13" s="969"/>
      <c r="O13" s="1539"/>
      <c r="P13" s="1524"/>
      <c r="Q13" s="1500"/>
      <c r="R13" s="1504"/>
      <c r="S13" s="1515"/>
      <c r="T13" s="1516"/>
      <c r="U13" s="1516"/>
      <c r="V13" s="1517"/>
      <c r="W13" s="1510"/>
      <c r="X13" s="1507"/>
      <c r="Y13" s="1495"/>
      <c r="Z13" s="1498"/>
      <c r="AB13" s="1143"/>
    </row>
    <row r="14" spans="1:28" ht="15" customHeight="1">
      <c r="A14" s="1266"/>
      <c r="B14" s="1283"/>
      <c r="C14" s="595" t="s">
        <v>537</v>
      </c>
      <c r="D14" s="111" t="s">
        <v>263</v>
      </c>
      <c r="E14" s="370">
        <v>1600</v>
      </c>
      <c r="F14" s="119"/>
      <c r="G14" s="1537"/>
      <c r="H14" s="1245"/>
      <c r="I14" s="1248"/>
      <c r="J14" s="1541"/>
      <c r="K14" s="966" t="s">
        <v>696</v>
      </c>
      <c r="L14" s="964" t="s">
        <v>263</v>
      </c>
      <c r="M14" s="967">
        <v>50</v>
      </c>
      <c r="N14" s="969"/>
      <c r="O14" s="1539"/>
      <c r="P14" s="1524"/>
      <c r="Q14" s="1500"/>
      <c r="R14" s="1504"/>
      <c r="S14" s="1515"/>
      <c r="T14" s="1516"/>
      <c r="U14" s="1516"/>
      <c r="V14" s="1517"/>
      <c r="W14" s="1510"/>
      <c r="X14" s="1507"/>
      <c r="Y14" s="1495"/>
      <c r="Z14" s="1498"/>
      <c r="AB14" s="1143"/>
    </row>
    <row r="15" spans="1:28" ht="15" customHeight="1">
      <c r="A15" s="1266"/>
      <c r="B15" s="1283"/>
      <c r="C15" s="595" t="s">
        <v>550</v>
      </c>
      <c r="D15" s="111" t="s">
        <v>263</v>
      </c>
      <c r="E15" s="370">
        <v>2300</v>
      </c>
      <c r="F15" s="119"/>
      <c r="G15" s="1537"/>
      <c r="H15" s="1245"/>
      <c r="I15" s="1248"/>
      <c r="J15" s="1541"/>
      <c r="K15" s="966" t="s">
        <v>697</v>
      </c>
      <c r="L15" s="964" t="s">
        <v>263</v>
      </c>
      <c r="M15" s="967">
        <v>50</v>
      </c>
      <c r="N15" s="970"/>
      <c r="O15" s="1540"/>
      <c r="P15" s="1525"/>
      <c r="Q15" s="1543"/>
      <c r="R15" s="1505"/>
      <c r="S15" s="1518"/>
      <c r="T15" s="1519"/>
      <c r="U15" s="1519"/>
      <c r="V15" s="1520"/>
      <c r="W15" s="1510"/>
      <c r="X15" s="1507"/>
      <c r="Y15" s="1495"/>
      <c r="Z15" s="1498"/>
      <c r="AB15" s="1143"/>
    </row>
    <row r="16" spans="1:28" ht="15" customHeight="1">
      <c r="A16" s="1266"/>
      <c r="B16" s="1482" t="s">
        <v>538</v>
      </c>
      <c r="C16" s="595" t="s">
        <v>171</v>
      </c>
      <c r="D16" s="599" t="s">
        <v>263</v>
      </c>
      <c r="E16" s="370">
        <v>1900</v>
      </c>
      <c r="F16" s="119"/>
      <c r="G16" s="600"/>
      <c r="H16" s="137"/>
      <c r="I16" s="553">
        <v>0</v>
      </c>
      <c r="J16" s="163"/>
      <c r="K16" s="601"/>
      <c r="L16" s="602"/>
      <c r="M16" s="477"/>
      <c r="N16" s="151"/>
      <c r="O16" s="398"/>
      <c r="P16" s="466"/>
      <c r="Q16" s="398"/>
      <c r="R16" s="603"/>
      <c r="S16" s="819"/>
      <c r="T16" s="604"/>
      <c r="U16" s="377"/>
      <c r="V16" s="603"/>
      <c r="W16" s="1510"/>
      <c r="X16" s="1507"/>
      <c r="Y16" s="1495"/>
      <c r="Z16" s="1498"/>
      <c r="AB16" s="1143"/>
    </row>
    <row r="17" spans="1:28" ht="15" customHeight="1">
      <c r="A17" s="1266"/>
      <c r="B17" s="1482"/>
      <c r="C17" s="595" t="s">
        <v>172</v>
      </c>
      <c r="D17" s="599" t="s">
        <v>142</v>
      </c>
      <c r="E17" s="370">
        <v>750</v>
      </c>
      <c r="F17" s="119"/>
      <c r="G17" s="1492"/>
      <c r="H17" s="1493"/>
      <c r="I17" s="1493"/>
      <c r="J17" s="1493"/>
      <c r="K17" s="1493"/>
      <c r="L17" s="1493"/>
      <c r="M17" s="1493"/>
      <c r="N17" s="1493"/>
      <c r="O17" s="398"/>
      <c r="P17" s="466"/>
      <c r="Q17" s="398"/>
      <c r="R17" s="603"/>
      <c r="S17" s="181"/>
      <c r="T17" s="466"/>
      <c r="U17" s="398"/>
      <c r="V17" s="603"/>
      <c r="W17" s="1510"/>
      <c r="X17" s="1507"/>
      <c r="Y17" s="1495"/>
      <c r="Z17" s="1498"/>
      <c r="AA17" s="605"/>
      <c r="AB17" s="1143"/>
    </row>
    <row r="18" spans="1:28" ht="15" customHeight="1">
      <c r="A18" s="1266"/>
      <c r="B18" s="1482"/>
      <c r="C18" s="595" t="s">
        <v>173</v>
      </c>
      <c r="D18" s="599" t="s">
        <v>142</v>
      </c>
      <c r="E18" s="370">
        <v>1000</v>
      </c>
      <c r="F18" s="119"/>
      <c r="G18" s="606"/>
      <c r="H18" s="607"/>
      <c r="I18" s="398"/>
      <c r="J18" s="603"/>
      <c r="K18" s="608" t="s">
        <v>143</v>
      </c>
      <c r="L18" s="609"/>
      <c r="M18" s="398"/>
      <c r="N18" s="151"/>
      <c r="O18" s="610"/>
      <c r="P18" s="466"/>
      <c r="Q18" s="398"/>
      <c r="R18" s="603"/>
      <c r="S18" s="606"/>
      <c r="T18" s="466"/>
      <c r="U18" s="398"/>
      <c r="V18" s="603"/>
      <c r="W18" s="1510"/>
      <c r="X18" s="1507"/>
      <c r="Y18" s="1495"/>
      <c r="Z18" s="1498"/>
      <c r="AB18" s="1143"/>
    </row>
    <row r="19" spans="1:28" ht="15" customHeight="1">
      <c r="A19" s="1266"/>
      <c r="B19" s="1482"/>
      <c r="C19" s="595" t="s">
        <v>174</v>
      </c>
      <c r="D19" s="599" t="s">
        <v>142</v>
      </c>
      <c r="E19" s="370">
        <v>1700</v>
      </c>
      <c r="F19" s="119"/>
      <c r="G19" s="181"/>
      <c r="H19" s="466"/>
      <c r="I19" s="398"/>
      <c r="J19" s="603"/>
      <c r="K19" s="608" t="s">
        <v>143</v>
      </c>
      <c r="L19" s="609"/>
      <c r="M19" s="398"/>
      <c r="N19" s="151"/>
      <c r="O19" s="398"/>
      <c r="P19" s="466"/>
      <c r="Q19" s="398"/>
      <c r="R19" s="603"/>
      <c r="S19" s="181"/>
      <c r="T19" s="466"/>
      <c r="U19" s="398"/>
      <c r="V19" s="603"/>
      <c r="W19" s="1510"/>
      <c r="X19" s="1507"/>
      <c r="Y19" s="1495"/>
      <c r="Z19" s="1498"/>
      <c r="AA19" s="411"/>
      <c r="AB19" s="1143"/>
    </row>
    <row r="20" spans="1:28" ht="15" customHeight="1">
      <c r="A20" s="1266"/>
      <c r="B20" s="1485"/>
      <c r="C20" s="1529" t="s">
        <v>633</v>
      </c>
      <c r="D20" s="1529"/>
      <c r="E20" s="1529"/>
      <c r="F20" s="1530"/>
      <c r="G20" s="181"/>
      <c r="H20" s="466"/>
      <c r="I20" s="398"/>
      <c r="J20" s="603"/>
      <c r="K20" s="608" t="s">
        <v>143</v>
      </c>
      <c r="L20" s="609"/>
      <c r="M20" s="398"/>
      <c r="N20" s="151"/>
      <c r="O20" s="398"/>
      <c r="P20" s="466"/>
      <c r="Q20" s="398"/>
      <c r="R20" s="603"/>
      <c r="S20" s="612"/>
      <c r="T20" s="466"/>
      <c r="U20" s="398"/>
      <c r="V20" s="603"/>
      <c r="W20" s="1510"/>
      <c r="X20" s="1507"/>
      <c r="Y20" s="1495"/>
      <c r="Z20" s="1498"/>
      <c r="AA20" s="411"/>
      <c r="AB20" s="1490"/>
    </row>
    <row r="21" spans="1:28" ht="19.5" customHeight="1">
      <c r="A21" s="1266"/>
      <c r="B21" s="1486"/>
      <c r="C21" s="597" t="s">
        <v>636</v>
      </c>
      <c r="D21" s="599" t="s">
        <v>142</v>
      </c>
      <c r="E21" s="370">
        <v>1800</v>
      </c>
      <c r="F21" s="119"/>
      <c r="G21" s="566"/>
      <c r="H21" s="607"/>
      <c r="I21" s="614"/>
      <c r="J21" s="603"/>
      <c r="K21" s="608"/>
      <c r="L21" s="615"/>
      <c r="M21" s="614"/>
      <c r="N21" s="151"/>
      <c r="O21" s="614"/>
      <c r="P21" s="607"/>
      <c r="Q21" s="614"/>
      <c r="R21" s="603"/>
      <c r="S21" s="566"/>
      <c r="T21" s="607"/>
      <c r="U21" s="614"/>
      <c r="V21" s="603"/>
      <c r="W21" s="1510"/>
      <c r="X21" s="1507"/>
      <c r="Y21" s="1495"/>
      <c r="Z21" s="1498"/>
      <c r="AA21" s="605"/>
      <c r="AB21" s="1490"/>
    </row>
    <row r="22" spans="1:28" ht="15" customHeight="1">
      <c r="A22" s="1266"/>
      <c r="B22" s="147" t="s">
        <v>539</v>
      </c>
      <c r="C22" s="394" t="s">
        <v>175</v>
      </c>
      <c r="D22" s="111" t="s">
        <v>142</v>
      </c>
      <c r="E22" s="370">
        <v>1650</v>
      </c>
      <c r="F22" s="119"/>
      <c r="G22" s="331"/>
      <c r="H22" s="73"/>
      <c r="I22" s="381"/>
      <c r="J22" s="603"/>
      <c r="K22" s="616" t="s">
        <v>143</v>
      </c>
      <c r="L22" s="617"/>
      <c r="M22" s="381"/>
      <c r="N22" s="151"/>
      <c r="O22" s="381"/>
      <c r="P22" s="73"/>
      <c r="Q22" s="381"/>
      <c r="R22" s="603"/>
      <c r="S22" s="331"/>
      <c r="T22" s="73"/>
      <c r="U22" s="381"/>
      <c r="V22" s="603"/>
      <c r="W22" s="1510"/>
      <c r="X22" s="1507"/>
      <c r="Y22" s="1495"/>
      <c r="Z22" s="1498"/>
      <c r="AB22" s="1490"/>
    </row>
    <row r="23" spans="1:28" ht="15" customHeight="1">
      <c r="A23" s="1266"/>
      <c r="B23" s="1282" t="s">
        <v>540</v>
      </c>
      <c r="C23" s="876" t="s">
        <v>623</v>
      </c>
      <c r="D23" s="111"/>
      <c r="E23" s="370"/>
      <c r="F23" s="119"/>
      <c r="G23" s="410" t="s">
        <v>143</v>
      </c>
      <c r="H23" s="73"/>
      <c r="I23" s="381"/>
      <c r="J23" s="618"/>
      <c r="K23" s="616"/>
      <c r="L23" s="617"/>
      <c r="M23" s="381"/>
      <c r="N23" s="151"/>
      <c r="O23" s="381"/>
      <c r="P23" s="73"/>
      <c r="Q23" s="381"/>
      <c r="R23" s="619"/>
      <c r="S23" s="331"/>
      <c r="T23" s="73"/>
      <c r="U23" s="52"/>
      <c r="V23" s="620"/>
      <c r="W23" s="1510"/>
      <c r="X23" s="1507"/>
      <c r="Y23" s="1495"/>
      <c r="Z23" s="1498"/>
      <c r="AB23" s="1491"/>
    </row>
    <row r="24" spans="1:28" ht="15" customHeight="1">
      <c r="A24" s="1266"/>
      <c r="B24" s="1282"/>
      <c r="C24" s="876" t="s">
        <v>624</v>
      </c>
      <c r="D24" s="111"/>
      <c r="E24" s="370"/>
      <c r="F24" s="119"/>
      <c r="G24" s="331"/>
      <c r="H24" s="73"/>
      <c r="I24" s="381"/>
      <c r="J24" s="618"/>
      <c r="K24" s="616" t="s">
        <v>143</v>
      </c>
      <c r="L24" s="617"/>
      <c r="M24" s="381"/>
      <c r="N24" s="151"/>
      <c r="O24" s="381"/>
      <c r="P24" s="73"/>
      <c r="Q24" s="381"/>
      <c r="R24" s="619"/>
      <c r="S24" s="331"/>
      <c r="T24" s="73"/>
      <c r="U24" s="381"/>
      <c r="V24" s="620"/>
      <c r="W24" s="1510"/>
      <c r="X24" s="1507"/>
      <c r="Y24" s="1495"/>
      <c r="Z24" s="1498"/>
      <c r="AB24" s="1491"/>
    </row>
    <row r="25" spans="1:28" ht="15" customHeight="1">
      <c r="A25" s="1266"/>
      <c r="B25" s="115" t="s">
        <v>541</v>
      </c>
      <c r="C25" s="1521" t="s">
        <v>542</v>
      </c>
      <c r="D25" s="1297" t="s">
        <v>263</v>
      </c>
      <c r="E25" s="1308">
        <v>1600</v>
      </c>
      <c r="F25" s="1412"/>
      <c r="G25" s="1367" t="s">
        <v>543</v>
      </c>
      <c r="H25" s="1531" t="s">
        <v>263</v>
      </c>
      <c r="I25" s="1500">
        <v>250</v>
      </c>
      <c r="J25" s="1501"/>
      <c r="K25" s="616" t="s">
        <v>143</v>
      </c>
      <c r="L25" s="617"/>
      <c r="M25" s="381"/>
      <c r="N25" s="151"/>
      <c r="O25" s="381"/>
      <c r="P25" s="73"/>
      <c r="Q25" s="381"/>
      <c r="R25" s="603"/>
      <c r="S25" s="331"/>
      <c r="T25" s="73"/>
      <c r="U25" s="381"/>
      <c r="V25" s="603"/>
      <c r="W25" s="1510"/>
      <c r="X25" s="1507"/>
      <c r="Y25" s="1495"/>
      <c r="Z25" s="1498"/>
      <c r="AB25" s="1491"/>
    </row>
    <row r="26" spans="1:28" ht="15" customHeight="1">
      <c r="A26" s="621" t="s">
        <v>127</v>
      </c>
      <c r="B26" s="115" t="s">
        <v>176</v>
      </c>
      <c r="C26" s="1522"/>
      <c r="D26" s="1298"/>
      <c r="E26" s="1310"/>
      <c r="F26" s="1414"/>
      <c r="G26" s="1523"/>
      <c r="H26" s="1532"/>
      <c r="I26" s="1500"/>
      <c r="J26" s="1502"/>
      <c r="K26" s="616" t="s">
        <v>143</v>
      </c>
      <c r="L26" s="617"/>
      <c r="M26" s="381"/>
      <c r="N26" s="151"/>
      <c r="O26" s="381"/>
      <c r="P26" s="73"/>
      <c r="Q26" s="381"/>
      <c r="R26" s="619"/>
      <c r="S26" s="331"/>
      <c r="T26" s="73"/>
      <c r="U26" s="381"/>
      <c r="V26" s="620"/>
      <c r="W26" s="1510"/>
      <c r="X26" s="1507"/>
      <c r="Y26" s="1495"/>
      <c r="Z26" s="1498"/>
      <c r="AB26" s="1491"/>
    </row>
    <row r="27" spans="1:28" ht="15" customHeight="1">
      <c r="A27" s="1265" t="s">
        <v>224</v>
      </c>
      <c r="B27" s="1482" t="s">
        <v>544</v>
      </c>
      <c r="C27" s="595" t="s">
        <v>177</v>
      </c>
      <c r="D27" s="599" t="s">
        <v>142</v>
      </c>
      <c r="E27" s="370">
        <v>1750</v>
      </c>
      <c r="F27" s="119"/>
      <c r="G27" s="181"/>
      <c r="H27" s="604"/>
      <c r="I27" s="377"/>
      <c r="J27" s="603"/>
      <c r="K27" s="616"/>
      <c r="L27" s="617"/>
      <c r="M27" s="381"/>
      <c r="N27" s="151"/>
      <c r="O27" s="381"/>
      <c r="P27" s="73"/>
      <c r="Q27" s="381"/>
      <c r="R27" s="619"/>
      <c r="S27" s="331"/>
      <c r="T27" s="73"/>
      <c r="U27" s="381"/>
      <c r="V27" s="620"/>
      <c r="W27" s="1510"/>
      <c r="X27" s="1507"/>
      <c r="Y27" s="1495"/>
      <c r="Z27" s="1498"/>
      <c r="AB27" s="1491"/>
    </row>
    <row r="28" spans="1:28" ht="15" customHeight="1">
      <c r="A28" s="1265"/>
      <c r="B28" s="1482"/>
      <c r="C28" s="595" t="s">
        <v>178</v>
      </c>
      <c r="D28" s="599" t="s">
        <v>142</v>
      </c>
      <c r="E28" s="370">
        <v>4050</v>
      </c>
      <c r="F28" s="119"/>
      <c r="G28" s="181"/>
      <c r="H28" s="466"/>
      <c r="I28" s="398"/>
      <c r="J28" s="603"/>
      <c r="K28" s="608"/>
      <c r="L28" s="609"/>
      <c r="M28" s="398"/>
      <c r="N28" s="151"/>
      <c r="O28" s="398"/>
      <c r="P28" s="466"/>
      <c r="Q28" s="398"/>
      <c r="R28" s="603"/>
      <c r="S28" s="181"/>
      <c r="T28" s="466"/>
      <c r="U28" s="398"/>
      <c r="V28" s="603"/>
      <c r="W28" s="1510"/>
      <c r="X28" s="1507"/>
      <c r="Y28" s="1495"/>
      <c r="Z28" s="1498"/>
      <c r="AB28" s="1491"/>
    </row>
    <row r="29" spans="1:28" ht="15" customHeight="1">
      <c r="A29" s="1265"/>
      <c r="B29" s="1482" t="s">
        <v>545</v>
      </c>
      <c r="C29" s="595" t="s">
        <v>556</v>
      </c>
      <c r="D29" s="599" t="s">
        <v>142</v>
      </c>
      <c r="E29" s="370">
        <v>1750</v>
      </c>
      <c r="F29" s="119"/>
      <c r="G29" s="181"/>
      <c r="H29" s="466"/>
      <c r="I29" s="398"/>
      <c r="J29" s="603"/>
      <c r="K29" s="608"/>
      <c r="L29" s="609"/>
      <c r="M29" s="398"/>
      <c r="N29" s="151"/>
      <c r="O29" s="398"/>
      <c r="P29" s="466"/>
      <c r="Q29" s="398"/>
      <c r="R29" s="603"/>
      <c r="S29" s="181"/>
      <c r="T29" s="466"/>
      <c r="U29" s="398"/>
      <c r="V29" s="603"/>
      <c r="W29" s="1510"/>
      <c r="X29" s="1507"/>
      <c r="Y29" s="1495"/>
      <c r="Z29" s="1498"/>
      <c r="AB29" s="1491"/>
    </row>
    <row r="30" spans="1:28" ht="15" customHeight="1" thickBot="1">
      <c r="A30" s="1481"/>
      <c r="B30" s="1483"/>
      <c r="C30" s="1487" t="s">
        <v>552</v>
      </c>
      <c r="D30" s="1488"/>
      <c r="E30" s="1488"/>
      <c r="F30" s="1489"/>
      <c r="G30" s="424"/>
      <c r="H30" s="418"/>
      <c r="I30" s="419"/>
      <c r="J30" s="625"/>
      <c r="K30" s="626"/>
      <c r="L30" s="627"/>
      <c r="M30" s="419"/>
      <c r="N30" s="628"/>
      <c r="O30" s="419"/>
      <c r="P30" s="418"/>
      <c r="Q30" s="419"/>
      <c r="R30" s="625"/>
      <c r="S30" s="424"/>
      <c r="T30" s="418"/>
      <c r="U30" s="419"/>
      <c r="V30" s="625"/>
      <c r="W30" s="1511"/>
      <c r="X30" s="1508"/>
      <c r="Y30" s="1496"/>
      <c r="Z30" s="1499"/>
      <c r="AB30" s="1491"/>
    </row>
    <row r="31" spans="1:28" ht="15.75" customHeight="1" thickTop="1">
      <c r="A31" s="425" t="s">
        <v>546</v>
      </c>
      <c r="B31" s="629">
        <f>SUM(E31,I31,M31,Q31,U31,Y31)</f>
        <v>49650</v>
      </c>
      <c r="C31" s="816" t="s">
        <v>546</v>
      </c>
      <c r="D31" s="817"/>
      <c r="E31" s="818">
        <f>SUM(E7:E30)</f>
        <v>40250</v>
      </c>
      <c r="F31" s="297">
        <f>SUM(F7:F30)</f>
        <v>0</v>
      </c>
      <c r="G31" s="436" t="s">
        <v>546</v>
      </c>
      <c r="H31" s="630"/>
      <c r="I31" s="631">
        <f>SUM(I7:I30)</f>
        <v>1550</v>
      </c>
      <c r="J31" s="632">
        <f>SUM(J7:J30)</f>
        <v>0</v>
      </c>
      <c r="K31" s="430" t="s">
        <v>546</v>
      </c>
      <c r="L31" s="506"/>
      <c r="M31" s="631">
        <f>SUM(M7:M30)</f>
        <v>1050</v>
      </c>
      <c r="N31" s="632">
        <f>SUM(N7:N30)</f>
        <v>0</v>
      </c>
      <c r="O31" s="434"/>
      <c r="P31" s="432"/>
      <c r="Q31" s="631"/>
      <c r="R31" s="633"/>
      <c r="S31" s="430" t="s">
        <v>546</v>
      </c>
      <c r="T31" s="506"/>
      <c r="U31" s="631">
        <f>SUM(U7:U30)</f>
        <v>0</v>
      </c>
      <c r="V31" s="632">
        <f>SUM(V7:V30)</f>
        <v>0</v>
      </c>
      <c r="W31" s="430" t="s">
        <v>546</v>
      </c>
      <c r="X31" s="506"/>
      <c r="Y31" s="631">
        <f>SUM(Y7:Y30)</f>
        <v>6800</v>
      </c>
      <c r="Z31" s="632">
        <f>SUM(Z7:Z30)</f>
        <v>0</v>
      </c>
      <c r="AB31" s="1491"/>
    </row>
    <row r="32" spans="1:28" ht="12" customHeight="1">
      <c r="A32" s="300" t="s">
        <v>547</v>
      </c>
      <c r="B32" s="514"/>
      <c r="C32" s="514"/>
      <c r="D32" s="514"/>
      <c r="E32" s="514"/>
      <c r="F32" s="514"/>
      <c r="G32" s="514"/>
      <c r="H32" s="514"/>
      <c r="J32" s="514"/>
      <c r="K32" s="52" t="s">
        <v>0</v>
      </c>
      <c r="L32" s="513"/>
      <c r="M32" s="513"/>
      <c r="N32" s="513"/>
      <c r="O32" s="513"/>
      <c r="P32" s="443"/>
      <c r="Q32" s="513"/>
      <c r="S32" s="518"/>
      <c r="T32" s="516"/>
      <c r="U32" s="516"/>
      <c r="V32" s="75"/>
      <c r="W32" s="304"/>
      <c r="X32" s="304"/>
      <c r="Y32" s="304"/>
      <c r="Z32" s="304"/>
      <c r="AA32" s="219"/>
      <c r="AB32" s="219"/>
    </row>
    <row r="33" spans="1:28" ht="12" customHeight="1">
      <c r="A33" s="52" t="s">
        <v>1</v>
      </c>
      <c r="B33" s="516"/>
      <c r="C33" s="516"/>
      <c r="D33" s="516"/>
      <c r="E33" s="516"/>
      <c r="F33" s="516"/>
      <c r="G33" s="516"/>
      <c r="H33" s="516"/>
      <c r="K33" s="52" t="s">
        <v>688</v>
      </c>
      <c r="L33" s="516"/>
      <c r="M33" s="516"/>
      <c r="N33" s="516"/>
      <c r="O33" s="516"/>
      <c r="P33" s="52"/>
      <c r="Q33" s="516"/>
      <c r="S33" s="518"/>
      <c r="T33" s="516"/>
      <c r="U33" s="516"/>
      <c r="V33" s="75"/>
      <c r="W33" s="304"/>
      <c r="X33" s="304"/>
      <c r="Y33" s="304"/>
      <c r="Z33" s="304"/>
      <c r="AA33" s="304"/>
      <c r="AB33" s="75"/>
    </row>
    <row r="34" spans="1:28" ht="12" customHeight="1">
      <c r="A34" s="52" t="s">
        <v>567</v>
      </c>
      <c r="B34" s="516"/>
      <c r="C34" s="516"/>
      <c r="D34" s="516"/>
      <c r="E34" s="516"/>
      <c r="F34" s="516"/>
      <c r="G34" s="516"/>
      <c r="H34" s="516"/>
      <c r="K34" s="52" t="s">
        <v>687</v>
      </c>
      <c r="L34" s="516"/>
      <c r="M34" s="516"/>
      <c r="N34" s="516"/>
      <c r="O34" s="516"/>
      <c r="P34" s="52"/>
      <c r="Q34" s="516"/>
      <c r="S34" s="518"/>
      <c r="T34" s="516"/>
      <c r="U34" s="516"/>
      <c r="V34" s="75"/>
      <c r="W34" s="304"/>
      <c r="X34" s="304"/>
      <c r="Y34" s="304"/>
      <c r="Z34" s="304"/>
      <c r="AA34" s="304"/>
      <c r="AB34" s="75"/>
    </row>
    <row r="35" spans="1:28" ht="12" customHeight="1">
      <c r="A35" s="52"/>
      <c r="B35" s="514"/>
      <c r="C35" s="514"/>
      <c r="D35" s="514"/>
      <c r="E35" s="514"/>
      <c r="F35" s="514"/>
      <c r="G35" s="514"/>
      <c r="H35" s="514"/>
      <c r="I35" s="52"/>
      <c r="J35" s="514"/>
      <c r="K35" s="52"/>
      <c r="L35" s="516"/>
      <c r="M35" s="516"/>
      <c r="N35" s="516"/>
      <c r="O35" s="516"/>
      <c r="P35" s="52"/>
      <c r="Q35" s="516"/>
      <c r="R35" s="518"/>
      <c r="S35" s="518"/>
      <c r="T35" s="516"/>
      <c r="U35" s="516"/>
      <c r="V35" s="75"/>
      <c r="W35" s="304"/>
      <c r="X35" s="304"/>
      <c r="Y35" s="304"/>
      <c r="Z35" s="304"/>
      <c r="AA35" s="304"/>
      <c r="AB35" s="75"/>
    </row>
    <row r="36" spans="1:28" ht="12" customHeight="1">
      <c r="A36" s="303" t="s">
        <v>566</v>
      </c>
      <c r="B36" s="514"/>
      <c r="C36" s="514"/>
      <c r="D36" s="514"/>
      <c r="E36" s="514"/>
      <c r="F36" s="514"/>
      <c r="G36" s="514"/>
      <c r="H36" s="514"/>
      <c r="J36" s="514"/>
      <c r="K36" s="52"/>
      <c r="L36" s="516"/>
      <c r="M36" s="516"/>
      <c r="N36" s="516"/>
      <c r="O36" s="516"/>
      <c r="P36" s="52"/>
      <c r="Q36" s="516"/>
      <c r="V36" s="634"/>
      <c r="W36" s="72"/>
      <c r="X36" s="72"/>
      <c r="Y36" s="72"/>
      <c r="Z36" s="72"/>
      <c r="AA36" s="72"/>
      <c r="AB36" s="634"/>
    </row>
    <row r="37" s="635" customFormat="1" ht="12" customHeight="1">
      <c r="A37" s="303" t="s">
        <v>329</v>
      </c>
    </row>
    <row r="38" ht="9.75" customHeight="1"/>
  </sheetData>
  <sheetProtection/>
  <mergeCells count="71">
    <mergeCell ref="A1:B1"/>
    <mergeCell ref="E1:G1"/>
    <mergeCell ref="H1:K1"/>
    <mergeCell ref="L1:M1"/>
    <mergeCell ref="N1:O1"/>
    <mergeCell ref="C2:G3"/>
    <mergeCell ref="H2:K3"/>
    <mergeCell ref="A3:B3"/>
    <mergeCell ref="V4:Z5"/>
    <mergeCell ref="D5:F5"/>
    <mergeCell ref="H5:J5"/>
    <mergeCell ref="K5:L5"/>
    <mergeCell ref="X2:Z2"/>
    <mergeCell ref="L2:O3"/>
    <mergeCell ref="M5:O5"/>
    <mergeCell ref="P5:R5"/>
    <mergeCell ref="S5:U5"/>
    <mergeCell ref="K4:L4"/>
    <mergeCell ref="P1:Q1"/>
    <mergeCell ref="S3:U3"/>
    <mergeCell ref="V3:Z3"/>
    <mergeCell ref="R1:R2"/>
    <mergeCell ref="S1:U2"/>
    <mergeCell ref="V1:W1"/>
    <mergeCell ref="X1:Z1"/>
    <mergeCell ref="P2:Q3"/>
    <mergeCell ref="V2:W2"/>
    <mergeCell ref="P4:R4"/>
    <mergeCell ref="S4:U4"/>
    <mergeCell ref="H6:I6"/>
    <mergeCell ref="G7:G15"/>
    <mergeCell ref="H7:H15"/>
    <mergeCell ref="L6:M6"/>
    <mergeCell ref="P6:Q6"/>
    <mergeCell ref="O7:O15"/>
    <mergeCell ref="J7:J15"/>
    <mergeCell ref="Q7:Q15"/>
    <mergeCell ref="M4:O4"/>
    <mergeCell ref="D4:J4"/>
    <mergeCell ref="C20:F20"/>
    <mergeCell ref="D6:E6"/>
    <mergeCell ref="D25:D26"/>
    <mergeCell ref="H25:H26"/>
    <mergeCell ref="W7:W30"/>
    <mergeCell ref="S7:V15"/>
    <mergeCell ref="B23:B24"/>
    <mergeCell ref="C25:C26"/>
    <mergeCell ref="E25:E26"/>
    <mergeCell ref="F25:F26"/>
    <mergeCell ref="G25:G26"/>
    <mergeCell ref="B16:B19"/>
    <mergeCell ref="P7:P15"/>
    <mergeCell ref="C8:F8"/>
    <mergeCell ref="X6:Y6"/>
    <mergeCell ref="AB6:AB31"/>
    <mergeCell ref="T6:U6"/>
    <mergeCell ref="G17:N17"/>
    <mergeCell ref="Y7:Y30"/>
    <mergeCell ref="Z7:Z30"/>
    <mergeCell ref="I25:I26"/>
    <mergeCell ref="J25:J26"/>
    <mergeCell ref="R7:R15"/>
    <mergeCell ref="X7:X30"/>
    <mergeCell ref="A27:A30"/>
    <mergeCell ref="B27:B28"/>
    <mergeCell ref="B29:B30"/>
    <mergeCell ref="A7:A25"/>
    <mergeCell ref="B7:B15"/>
    <mergeCell ref="I7:I15"/>
    <mergeCell ref="B20:B21"/>
    <mergeCell ref="C30:F30"/>
  </mergeCells>
  <conditionalFormatting sqref="F31:F32 R7 R36 J16 J7 J18:J25 R16:R31 J35:J36 Z7 J27:J32 V16:V36 Z31:Z36 F7 N18:N36 N16 F27:F29 F21:F25 F9:F19">
    <cfRule type="expression" priority="2" dxfId="0" stopIfTrue="1">
      <formula>E7&lt;F7</formula>
    </cfRule>
  </conditionalFormatting>
  <conditionalFormatting sqref="F35:F36">
    <cfRule type="expression" priority="3" dxfId="0" stopIfTrue="1">
      <formula>D35&lt;F35</formula>
    </cfRule>
  </conditionalFormatting>
  <conditionalFormatting sqref="N7:N15">
    <cfRule type="expression" priority="1" dxfId="0" stopIfTrue="1">
      <formula>M7&lt;N7</formula>
    </cfRule>
  </conditionalFormatting>
  <dataValidations count="1">
    <dataValidation allowBlank="1" showInputMessage="1" showErrorMessage="1" imeMode="off" sqref="I31:J31 I25:J26 M31:N31 Y7:Z7 U31:V31 Y31:Z31 Q31:R31 P2:Q3 I7:J16 E1:G1 E31:F31 Q7:R15 V2:Z2 V4:Z5 H5:J5 D5:F5 S1:U3 N1:O1 E9:F19 E27:F29 E21:F25 E7:F7 M7:N15"/>
  </dataValidations>
  <printOptions horizontalCentered="1"/>
  <pageMargins left="0.3937007874015748" right="0" top="0.3937007874015748" bottom="0" header="0.5118110236220472" footer="0.1968503937007874"/>
  <pageSetup horizontalDpi="300" verticalDpi="300" orientation="landscape" paperSize="9"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self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ws065</dc:creator>
  <cp:keywords/>
  <dc:description/>
  <cp:lastModifiedBy>新屋 絵里子</cp:lastModifiedBy>
  <cp:lastPrinted>2022-05-19T06:57:55Z</cp:lastPrinted>
  <dcterms:created xsi:type="dcterms:W3CDTF">2017-09-19T08:39:50Z</dcterms:created>
  <dcterms:modified xsi:type="dcterms:W3CDTF">2024-03-15T02:38:04Z</dcterms:modified>
  <cp:category/>
  <cp:version/>
  <cp:contentType/>
  <cp:contentStatus/>
</cp:coreProperties>
</file>